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11640" tabRatio="934" activeTab="0"/>
  </bookViews>
  <sheets>
    <sheet name="SX NN (vụ chiêm xuân)" sheetId="1" r:id="rId1"/>
    <sheet name="SX NN (chăn nuôi 1-4)" sheetId="2" r:id="rId2"/>
    <sheet name="IIP" sheetId="3" r:id="rId3"/>
    <sheet name="SPCN" sheetId="4" r:id="rId4"/>
    <sheet name="Vốn đầu tư" sheetId="5" r:id="rId5"/>
    <sheet name="DT bán lẻ" sheetId="6" r:id="rId6"/>
    <sheet name="DT lưu trú, ăn uống" sheetId="7" r:id="rId7"/>
    <sheet name="CPI " sheetId="8" r:id="rId8"/>
    <sheet name="DT vận tải" sheetId="9" r:id="rId9"/>
    <sheet name="VT hành khách" sheetId="10" r:id="rId10"/>
    <sheet name="VT hàng hóa" sheetId="11" r:id="rId11"/>
    <sheet name="TT-ATXH" sheetId="12" r:id="rId12"/>
  </sheets>
  <definedNames>
    <definedName name="_xlnm.Print_Titles" localSheetId="2">'IIP'!$A:$D,'IIP'!$3:$3</definedName>
    <definedName name="_xlnm.Print_Titles" localSheetId="3">'SPCN'!$A:$G,'SPCN'!$3:$3</definedName>
  </definedNames>
  <calcPr fullCalcOnLoad="1"/>
</workbook>
</file>

<file path=xl/sharedStrings.xml><?xml version="1.0" encoding="utf-8"?>
<sst xmlns="http://schemas.openxmlformats.org/spreadsheetml/2006/main" count="414" uniqueCount="290">
  <si>
    <t>Tổng số</t>
  </si>
  <si>
    <t>TỔNG SỐ</t>
  </si>
  <si>
    <t>Thực hiện</t>
  </si>
  <si>
    <t>Phân theo nhóm hàng</t>
  </si>
  <si>
    <t>Hàng ăn và dịch vụ ăn uống</t>
  </si>
  <si>
    <t xml:space="preserve">    Trong đó:</t>
  </si>
  <si>
    <t>Lương thực</t>
  </si>
  <si>
    <t>Thực phẩm</t>
  </si>
  <si>
    <t>Ăn uống ngoài gia đình</t>
  </si>
  <si>
    <t>Đồ uống và thuốc lá</t>
  </si>
  <si>
    <t>May mặc, giày dép và mũ nón</t>
  </si>
  <si>
    <t>Nhà ở và vật liệu xây dựng</t>
  </si>
  <si>
    <t>Thiết bị và đồ dùng gia đình</t>
  </si>
  <si>
    <t>Thuốc và dịch vụ y tế</t>
  </si>
  <si>
    <t>Giao thông</t>
  </si>
  <si>
    <t>Bưu chính viễn thông</t>
  </si>
  <si>
    <t>Giáo dục</t>
  </si>
  <si>
    <t>Văn hoá, giải trí và du lịch</t>
  </si>
  <si>
    <t xml:space="preserve">Phân theo ngành kinh tế </t>
  </si>
  <si>
    <t>Đồ dùng, dụng cụ trang thiết bị gia đình</t>
  </si>
  <si>
    <t>Lương thực, thực phẩm</t>
  </si>
  <si>
    <t>Hàng may mặc</t>
  </si>
  <si>
    <t>Hoạt động khác</t>
  </si>
  <si>
    <t>Hàng hóa và dịch vụ khác</t>
  </si>
  <si>
    <t xml:space="preserve">Dịch vụ lưu trú </t>
  </si>
  <si>
    <t>Dịch vụ ăn uống</t>
  </si>
  <si>
    <t>Vốn ngân sách Nhà nước cấp tỉnh</t>
  </si>
  <si>
    <t>Vốn ngân sách Nhà nước cấp xã</t>
  </si>
  <si>
    <t>Vốn ngân sách Nhà nước cấp huyện</t>
  </si>
  <si>
    <t>Vận tải hành khách</t>
  </si>
  <si>
    <t>Vận tải hàng hóa</t>
  </si>
  <si>
    <t>Dịch vụ hỗ trợ vận tải</t>
  </si>
  <si>
    <t>Số vụ tai nạn giao thông (Vụ)</t>
  </si>
  <si>
    <t>Số người chết (Người)</t>
  </si>
  <si>
    <t>Số người bị thương (Người)</t>
  </si>
  <si>
    <t>Số vụ cháy, nổ (Vụ)</t>
  </si>
  <si>
    <t>Tổng giá trị tài sản thiệt hại ước tính (Triệu đồng)</t>
  </si>
  <si>
    <t>(Nghìn hành khách)</t>
  </si>
  <si>
    <t>Vận chuyển hành khách</t>
  </si>
  <si>
    <t>Luân chuyển hành khách</t>
  </si>
  <si>
    <t>Đường bộ</t>
  </si>
  <si>
    <t>Đường sắt</t>
  </si>
  <si>
    <t>Đường thủy</t>
  </si>
  <si>
    <t>Bốc xếp</t>
  </si>
  <si>
    <t>Kho bãi</t>
  </si>
  <si>
    <t>Đường hàng không</t>
  </si>
  <si>
    <t>Vận chuyển hàng hóa</t>
  </si>
  <si>
    <t>Luân chuyển hàng hóa</t>
  </si>
  <si>
    <t>Vật phẩm văn hóa giáo dục</t>
  </si>
  <si>
    <t>Gỗ và vật liệu xây dựng</t>
  </si>
  <si>
    <t>Ô tô các loại</t>
  </si>
  <si>
    <t>Phương tiện đi lại (trừ ô tô kẻ cả phụ tùng)</t>
  </si>
  <si>
    <t>Xăng dầu các loại</t>
  </si>
  <si>
    <t>Nhiên liệu khác (trừ xăng dầu)</t>
  </si>
  <si>
    <t>a. Vốn cân đối ngân sách tỉnh</t>
  </si>
  <si>
    <t>Trong đó: Thu từ quỹ sử dụng đất</t>
  </si>
  <si>
    <t>b. Vốn trung ương hỗ trợ đầu tư theo mục tiêu</t>
  </si>
  <si>
    <t>c. Vốn nước ngoài (ODA)</t>
  </si>
  <si>
    <t>d. Xổ số kiến thiết</t>
  </si>
  <si>
    <t>e. Vốn khác</t>
  </si>
  <si>
    <t>a. Vốn cân đối ngân sách huyện</t>
  </si>
  <si>
    <t>b. Vốn tỉnh hỗ trợ đầu tư theo mục tiêu</t>
  </si>
  <si>
    <t>c. Vốn khác</t>
  </si>
  <si>
    <t>a. Vốn cân đối ngân sách xã</t>
  </si>
  <si>
    <t>b. Vốn huyện hỗ trợ đầu tư theo mục tiêu</t>
  </si>
  <si>
    <t>Đơn vị tÝnh: %</t>
  </si>
  <si>
    <t>Sản xuất chế biến thực phẩm</t>
  </si>
  <si>
    <t>Sản xuất đồ uống</t>
  </si>
  <si>
    <t>Dệt</t>
  </si>
  <si>
    <t>Sản xuất trang phục</t>
  </si>
  <si>
    <t>Chế biến gỗ và sản xuất sản phẩm từ gỗ, tre, nứa (trừ giường, tủ, bàn, ghế); sản xuất sản phẩm từ rơm, rạ và vật liệu tết bện</t>
  </si>
  <si>
    <t>Sản xuất giấy và sản phẩm từ giấy</t>
  </si>
  <si>
    <t>Sản xuất than cốc, sản phẩm dầu mỏ tinh chế</t>
  </si>
  <si>
    <t>Sản xuất sản phẩm từ cao su và plastic</t>
  </si>
  <si>
    <t>Sản xuất kim loại</t>
  </si>
  <si>
    <t>Sản xuất giường, tủ, bàn, ghế</t>
  </si>
  <si>
    <t>Tấn</t>
  </si>
  <si>
    <t>M3</t>
  </si>
  <si>
    <t>Triệu đồng</t>
  </si>
  <si>
    <t>Tinh bột sắn, bột dong riềng</t>
  </si>
  <si>
    <t>Đường RE</t>
  </si>
  <si>
    <t>Đường RS</t>
  </si>
  <si>
    <t>Bia hơi</t>
  </si>
  <si>
    <t>1000 bao</t>
  </si>
  <si>
    <t>Sản phẩm từ lie</t>
  </si>
  <si>
    <t>1000 chiếc</t>
  </si>
  <si>
    <t>Triệu trang</t>
  </si>
  <si>
    <t>Clanhke xi măng</t>
  </si>
  <si>
    <t>Xi măng Portland đen</t>
  </si>
  <si>
    <t>M2</t>
  </si>
  <si>
    <t>Chiếc</t>
  </si>
  <si>
    <t>Quả</t>
  </si>
  <si>
    <t>Điện sản xuất</t>
  </si>
  <si>
    <t>Triệu KWh</t>
  </si>
  <si>
    <t>Điện thương phẩm</t>
  </si>
  <si>
    <t>Nước uống được</t>
  </si>
  <si>
    <t>1000 m3</t>
  </si>
  <si>
    <t>Đơn vị tính</t>
  </si>
  <si>
    <t>Quặng và tinh quặng kim loại khác không chứa sắt chưa được phân vào đâu còn lại</t>
  </si>
  <si>
    <t>Đá xây dựng khác</t>
  </si>
  <si>
    <t>Cát vàng</t>
  </si>
  <si>
    <t>Dịch vụ hỗ trợ mỏ và khai khoáng khác</t>
  </si>
  <si>
    <t>Cá khác đông lạnh</t>
  </si>
  <si>
    <t>Phi lê cá sấy khô, muối hoặc ngâm nước muối nhưng không hun khói</t>
  </si>
  <si>
    <t>Thuỷ hải sản đã được chế biến bảo quản khác dùng làm thức ăn cho người</t>
  </si>
  <si>
    <t>Bột mịn, bột thô và bột viên từ cá hay động vật giáp xác, động vật thân mềm hay động vật thuỷ sinh không xương sống khác không thích hợp làm thức ăn cho người</t>
  </si>
  <si>
    <t>Thức ăn cho gia súc</t>
  </si>
  <si>
    <t>Bia đóng chai</t>
  </si>
  <si>
    <t>Thuốc lá có đầu lọc</t>
  </si>
  <si>
    <t>Sợi xe từ các loại sợi tự nhiên: bông, đay, lanh, xơ dừa, cói ...</t>
  </si>
  <si>
    <t>Bao và túi dựng để đóng, gói hàng từ nguyên liệu dệt khác</t>
  </si>
  <si>
    <t>Bộ com-lê, quần áo đồng bộ, áo jacket, quần dài, quần yếm, quần soóc cho người lớn dệt kim hoặc đan móc</t>
  </si>
  <si>
    <t>Bộ com-lê, quần áo đồng bộ, áo jacket, quần dài, quần yếm, quần soóc cho người lớn không dệt kim hoặc đan móc</t>
  </si>
  <si>
    <t>Áo sơ mi cho người lớn không dệt kim hoặc đan móc</t>
  </si>
  <si>
    <t>Quần áo lót cho người lớn dệt kim hoặc đan móc</t>
  </si>
  <si>
    <t>Quần áo lót cho người lớn không dệt kim hoặc đan móc</t>
  </si>
  <si>
    <t>Giày, dép thể thao có đế ngoài và mũ giày bằng cao su và plastic</t>
  </si>
  <si>
    <t>Vỏ bào, dăm gỗ</t>
  </si>
  <si>
    <t>Lie đã được đẽo vuông thô hoặc dạng khối, tấm, bản hoặc sợi, bần đã vò nát, kết hạt; rác từ lie</t>
  </si>
  <si>
    <t>Chiếu trúc, chiếu tre</t>
  </si>
  <si>
    <t>Giấy in báo</t>
  </si>
  <si>
    <t>Giấy và bìa khác (Giấy than, giấy kếp, giấy duplex,…khổ lớn)</t>
  </si>
  <si>
    <t>Bao bì và túi bằng giấy (trừ giấy nhăn)</t>
  </si>
  <si>
    <t>Giấy và bìa nhăn</t>
  </si>
  <si>
    <t>Báo in (quy khổ 13cmx19cm)</t>
  </si>
  <si>
    <t>Sản phẩm in khác (quy khổ 13cmx19cm)</t>
  </si>
  <si>
    <t>Dầu và mỡ bôi trơn</t>
  </si>
  <si>
    <t>Phân bón và các hỗn hợp nitơ khác chưa phân vào đâu</t>
  </si>
  <si>
    <t>Phân khoáng hoặc phân hóa học chứa 3 nguyên tố: nitơ, photpho và kali (NPK)</t>
  </si>
  <si>
    <t>Thuốc chứa pênixilin hoặc kháng sinh khác dạng viên</t>
  </si>
  <si>
    <t>Cửa ra vào, cửa sổ, khung và ngưỡng cửa của cửa ra vào bằng plastic</t>
  </si>
  <si>
    <t>Gạch xây dựng bằng gốm, sứ</t>
  </si>
  <si>
    <t>Gạch xây dựng bằng đất sét nung (trừ gốm, sứ) quy chuẩn 220x105x60mm</t>
  </si>
  <si>
    <t>Ống bằng sắt, thép có nối khác</t>
  </si>
  <si>
    <t>Dịch vụ đúc kim loại màu</t>
  </si>
  <si>
    <t>Thiết bị dùng cho dàn giáo, ván khuôn, vật chống hoặc cột trụ chống hầm lò bằng sắt, thép, nhôm</t>
  </si>
  <si>
    <t>Cửa ra vào, cửa sổ bằng sắt, thép</t>
  </si>
  <si>
    <t>Thiết bị bán dẫn khác</t>
  </si>
  <si>
    <t>Máy cưa đá, gốm, bê tông, xi măng - amiăng hoặc các loại khoáng vật tương tự</t>
  </si>
  <si>
    <t>Máy nâng hạ và băng tải hoạt động liên tục, chuyên sử dụng dưới lòng đất</t>
  </si>
  <si>
    <t>Máy nghiền hoặc xay đất, đá, quặng hoặc các khoáng vật khác</t>
  </si>
  <si>
    <t>Xe có động cơ dùng để vận tải hàng hóa có động cơ đốt trong kiểu piston đốt cháy bằng tia lửa điện, có tổng trọng tải tối đa &lt;= 5 tấn</t>
  </si>
  <si>
    <t>Xe có động cơ dùng để vận tải hàng hóa có động cơ đốt trong kiểu piston đốt cháy bằng tia lửa điện, có tổng trọng tải tối đa &gt; 5 tấn và = &lt; 20 tấn</t>
  </si>
  <si>
    <t>Tàu thuyền lớn khác chuyên chở người và hàng hoá có động cơ đẩy</t>
  </si>
  <si>
    <t>Dịch vụ chuyển đổi và dựng lại tàu, nền về cấu kiện nổi</t>
  </si>
  <si>
    <t>Xe kéo và xe đẩy, xe kéo, xe đẩy bằng tay để chở hàng hoá và các loại xe tương tự được vận hành bằng tay, trừ xe cút kít</t>
  </si>
  <si>
    <t>Giường bằng gỗ các loại</t>
  </si>
  <si>
    <t>Tủ bằng gỗ khác (trừ tủ bếp)</t>
  </si>
  <si>
    <t>Bàn bằng gỗ các loại</t>
  </si>
  <si>
    <t>Đồ nội thất bằng gỗ khác chưa được phân vào đâu</t>
  </si>
  <si>
    <t>Bóng có thể bơm hơi</t>
  </si>
  <si>
    <t>Dịch vụ sửa chữa và bảo dưỡng máy móc thông dụng khác chưa được phân vào đâu</t>
  </si>
  <si>
    <t>Dịch vụ sửa chữa và bảo dưỡng máy dùng cho khai thác mỏ và xây dựng</t>
  </si>
  <si>
    <t>Dịch vụ sửa chữa, bảo dưỡng tàu, thuyền</t>
  </si>
  <si>
    <t>Dịch vụ thu gom rác thải không độc hại có thể tái chế</t>
  </si>
  <si>
    <t>1000 lít</t>
  </si>
  <si>
    <t>1001 lít</t>
  </si>
  <si>
    <t>1000 cái</t>
  </si>
  <si>
    <t>1000 đôi</t>
  </si>
  <si>
    <t>Triệu viên</t>
  </si>
  <si>
    <t>1000 viên</t>
  </si>
  <si>
    <t>Cái</t>
  </si>
  <si>
    <t>Kỳ gốc 2014</t>
  </si>
  <si>
    <t>Khai khoáng</t>
  </si>
  <si>
    <t>Khai thác quặng kim loại</t>
  </si>
  <si>
    <t>Khai khoáng khác</t>
  </si>
  <si>
    <t>Hoạt động dịch vụ hỗ trợ khai thác mỏ và quặng</t>
  </si>
  <si>
    <t>Công nghiệp chế biến, chế tạo</t>
  </si>
  <si>
    <t>Sản xuất sản phẩm thuốc lá</t>
  </si>
  <si>
    <t>Sản xuất da và các sản phẩm có liên quan</t>
  </si>
  <si>
    <t>In, sao chép bản ghi các loại</t>
  </si>
  <si>
    <t>Sản xuất hóa chất và sản phẩm hóa chất</t>
  </si>
  <si>
    <t>Sản xuất thuốc, hóa dược và dược liệu</t>
  </si>
  <si>
    <t>Sản xuất sản phẩm từ khoáng phi kim loại khác</t>
  </si>
  <si>
    <t>Sản xuất sản phẩm từ kim loại đúc sẵn (trừ máy móc, thiết bị)</t>
  </si>
  <si>
    <t>Sản xuất sản phẩm điện tử, máy vi tính và sản phẩm quang học</t>
  </si>
  <si>
    <t>Sản xuất máy móc, thiết bị chưa được phân vào đâu</t>
  </si>
  <si>
    <t>Sản xuất phương tiện vận tải khác</t>
  </si>
  <si>
    <t>Công nghiệp chế biến, chế tạo khác</t>
  </si>
  <si>
    <t>Sửa chữa, bảo dưỡng và lắp đặt máy móc và thiết bị</t>
  </si>
  <si>
    <t>Sản xuất và phân phối điện, khí đốt, nước nóng, hơi nước và điều hòa không khí</t>
  </si>
  <si>
    <t>Sản xuất và phân phối điện, khí đốt, nước nóng, hơi nước và điều hoà không khí</t>
  </si>
  <si>
    <t>Cung cấp nước; hoạt động quản lý và xử lý rác thải, nước thải</t>
  </si>
  <si>
    <t>Khai thác, xử lý và cung cấp nước</t>
  </si>
  <si>
    <t>Hoạt động thu gom, xử lý và tiêu huỷ rác thải; tái chế phế liệu</t>
  </si>
  <si>
    <t>Toàn ngành công nghiệp</t>
  </si>
  <si>
    <t>Bao và túi (kể cả loại hình nón) từ plastic khác</t>
  </si>
  <si>
    <t xml:space="preserve">Tai nạn giao thông </t>
  </si>
  <si>
    <t xml:space="preserve">Cháy, nổ </t>
  </si>
  <si>
    <t>Xăng động cơ</t>
  </si>
  <si>
    <t>Dầu nhiên liệu</t>
  </si>
  <si>
    <t>Bu tan đã được hóa lỏng (LPG)</t>
  </si>
  <si>
    <t>E tylen, propylen, butylen, butadien và các loại khí dầu khác hoặc khí hydro cacbon trừ khí ga tự nhiên</t>
  </si>
  <si>
    <t>Sáp parafin</t>
  </si>
  <si>
    <t>Lưu huỳnh (loại trừ lưu huỳnh thăng hoa, lưu huỳnh kết tủa và lưu huỳnh dạng keo)</t>
  </si>
  <si>
    <t>Benzen</t>
  </si>
  <si>
    <t xml:space="preserve">Tên sản phẩm </t>
  </si>
  <si>
    <t xml:space="preserve">Chỉ số giá tiêu dùng </t>
  </si>
  <si>
    <t>Chỉ số giá vàng</t>
  </si>
  <si>
    <t>Chỉ số giá đô la Mỹ</t>
  </si>
  <si>
    <t>(Nghìn tấn)</t>
  </si>
  <si>
    <t>(Nghìn tấn.km)</t>
  </si>
  <si>
    <t>(Nghìn hành khách.km)</t>
  </si>
  <si>
    <t>Sản xuất xe có động cơ</t>
  </si>
  <si>
    <t>Đá quý, kim loại quý và sản phẩm hàng hóa khác</t>
  </si>
  <si>
    <t xml:space="preserve">Sửa chữa xe xó động cơ, mô tô, xe máy và xe có động cơ </t>
  </si>
  <si>
    <t>năm 2018 (%)</t>
  </si>
  <si>
    <t xml:space="preserve">Kế hoạch
năm 2019
(Triệu
đồng) </t>
  </si>
  <si>
    <t>Tên ngành</t>
  </si>
  <si>
    <t>Tháng 12/2018</t>
  </si>
  <si>
    <t>Năm 2019 so</t>
  </si>
  <si>
    <t>2. Chỉ số sản xuất công nghiệp</t>
  </si>
  <si>
    <t xml:space="preserve">3. Sản lượng một số sản phẩm công nghiệp chủ yếu </t>
  </si>
  <si>
    <t>4. Vốn đầu tư thực hiện từ nguồn ngân sách Nhà nước địa phương</t>
  </si>
  <si>
    <t>5. Doanh thu bán lẻ hàng hóa</t>
  </si>
  <si>
    <t>6. Doanh thu dịch vụ lưu trú và ăn uống</t>
  </si>
  <si>
    <t>7. Chỉ số giá tiêu dùng, chỉ số giá vàng và chỉ số giá Đô la Mỹ</t>
  </si>
  <si>
    <t>8. Doanh thu vận tải, kho bãi và dịch vụ hỗ trợ vận tải</t>
  </si>
  <si>
    <t>9. Vận tải hành khách của địa phương</t>
  </si>
  <si>
    <t>10. Vận tải hàng hóa của địa phương</t>
  </si>
  <si>
    <t>11. Trật tự, an toàn xã hội</t>
  </si>
  <si>
    <t>1. Sản xuất nông nghiệp</t>
  </si>
  <si>
    <t xml:space="preserve"> Ước thực hiện</t>
  </si>
  <si>
    <t>Tổng sản lượng cây lương thực có hạt</t>
  </si>
  <si>
    <t xml:space="preserve">năm 2018 </t>
  </si>
  <si>
    <t xml:space="preserve">năm 2019 </t>
  </si>
  <si>
    <t>Diện tích (Ha)</t>
  </si>
  <si>
    <t>Năng suất (Tạ/ha)</t>
  </si>
  <si>
    <t>Sản lượng (Tấn)</t>
  </si>
  <si>
    <t>2. Cây ngô</t>
  </si>
  <si>
    <t>2. Cây lạc</t>
  </si>
  <si>
    <t>2. Cây đậu tương</t>
  </si>
  <si>
    <t>4. Cây thuốc lào</t>
  </si>
  <si>
    <t>5. Cây cói</t>
  </si>
  <si>
    <t>6. Cây ớt cay</t>
  </si>
  <si>
    <t>Thời điểm 
01/4/2018</t>
  </si>
  <si>
    <t>Con</t>
  </si>
  <si>
    <t>Đàn lợn</t>
  </si>
  <si>
    <t>Đàn gia cầm</t>
  </si>
  <si>
    <t>Nghìn con</t>
  </si>
  <si>
    <t>Thời điểm 
01/4/2019</t>
  </si>
  <si>
    <t>Thời điểm 
01/4/2019 so với 01/4/2018 (%)</t>
  </si>
  <si>
    <t>Cộng dồn từ đầu năm tới cuối tháng 5/2019 so với cùng kỳ</t>
  </si>
  <si>
    <t xml:space="preserve">Thực hiện
tháng 4/2019
(Triệu
đồng) </t>
  </si>
  <si>
    <t>Ước tính
tháng 5/2019
(Triệu
đồng)</t>
  </si>
  <si>
    <t>Cộng dồn 
5 tháng năm 2019
(Triệu đồng)</t>
  </si>
  <si>
    <t>Tháng 5/2019 so với tháng   5/2018
(%)</t>
  </si>
  <si>
    <t>5 tháng đầu năm 2019 so cùng kỳ năm 2018                    (%)</t>
  </si>
  <si>
    <t>Ước tính
tháng 5/2019
(Triệu đồng)</t>
  </si>
  <si>
    <t>5 tháng
đầu năm 2019 so với cùng kỳ năm
2018              (%)</t>
  </si>
  <si>
    <t>Chỉ số giá tháng 5/2019 so với:</t>
  </si>
  <si>
    <t>Tháng 5/2018</t>
  </si>
  <si>
    <t>Tháng 4/2019</t>
  </si>
  <si>
    <t>Chỉ số giá 5 tháng 2019 so với cùng kỳ năm 2018</t>
  </si>
  <si>
    <r>
      <t>Thực hiện
 từ đầu năm 
đến tháng 4
 năm 2019 (Triệu đồng)</t>
    </r>
    <r>
      <rPr>
        <sz val="10"/>
        <color indexed="10"/>
        <rFont val="Arial"/>
        <family val="2"/>
      </rPr>
      <t xml:space="preserve"> </t>
    </r>
  </si>
  <si>
    <t>5 tháng
đầu năm 2019 so với cùng kỳ năm 2018          (%)</t>
  </si>
  <si>
    <r>
      <t>Thực hiện
 từ đầu năm 
đến tháng 4/2019</t>
    </r>
    <r>
      <rPr>
        <sz val="10"/>
        <color indexed="10"/>
        <rFont val="Arial"/>
        <family val="2"/>
      </rPr>
      <t xml:space="preserve"> </t>
    </r>
  </si>
  <si>
    <t xml:space="preserve">Ước tính
tháng 5/2019
</t>
  </si>
  <si>
    <t>Thực hiện
tháng 5/2018
(Triệu đồng)</t>
  </si>
  <si>
    <t>-</t>
  </si>
  <si>
    <t>2,9 lần</t>
  </si>
  <si>
    <t>47,3 lần</t>
  </si>
  <si>
    <t>4,9 lần</t>
  </si>
  <si>
    <t>1.1. Diện tích, năng suất, sản lượng vụ chiêm xuân</t>
  </si>
  <si>
    <t>1.2. Số lượng gia súc, gia cầm (kết quả kỳ điều tra ngày 01 tháng 4)</t>
  </si>
  <si>
    <t>1. Cây lúa</t>
  </si>
  <si>
    <t>Tháng 5/2019
so với 
tháng 4/2019</t>
  </si>
  <si>
    <t>Tháng 5/2019
so với 
tháng 5/2018</t>
  </si>
  <si>
    <t>Thực hiện 
tháng 4 
năm 2019</t>
  </si>
  <si>
    <t>Ước tính 
tháng 5 
năm 2019</t>
  </si>
  <si>
    <t>Cộng dồn 
5 tháng 
đầu năm 2019</t>
  </si>
  <si>
    <t>Tháng 5 
năm 2019 so tháng 5 
năm 2018 (%)</t>
  </si>
  <si>
    <t>5 tháng 
đầu năm 2019 so cùng kỳ năm 2018 (%)</t>
  </si>
  <si>
    <t>Cộng dồn 
5 tháng 
đầu năm 2019
(Triệu đồng)</t>
  </si>
  <si>
    <t>Tháng 5/2019 
so với 
cùng kỳ năm 2018 (%)</t>
  </si>
  <si>
    <t>Tháng 5/2019 
so với 
cùng kỳ 
năm 2018
(%)</t>
  </si>
  <si>
    <t>5 tháng 
đầu năm 2019 so với 
cùng kỳ 
năm 2018 
(%)</t>
  </si>
  <si>
    <t>Tháng 5/2019  
so với 
cùng kỳ 
năm 2018
(%)</t>
  </si>
  <si>
    <t xml:space="preserve">Cộng dồn 
5 tháng 
đầu năm 2019
</t>
  </si>
  <si>
    <t>5 tháng
đầu năm 2019 so với cùng kỳ 
năm 2018             (%)</t>
  </si>
  <si>
    <t>Cộng dồn 
4 tháng 
đầu năm 2019</t>
  </si>
  <si>
    <t>18,4 lần</t>
  </si>
  <si>
    <t>Tháng 3 
năm 2019</t>
  </si>
  <si>
    <t>Tháng 4 
năm 2019</t>
  </si>
  <si>
    <t>Tháng 4/2019
so với 
cùng kỳ 
năm 2018 
(%)</t>
  </si>
  <si>
    <t>4 tháng đầu năm 2019 
so với cùng kỳ năm 2018 
(%)</t>
  </si>
  <si>
    <t>4,0 lần</t>
  </si>
  <si>
    <r>
      <t>Thực hiện
 từ đầu năm 
đến tháng 4 năm 2019</t>
    </r>
    <r>
      <rPr>
        <sz val="10"/>
        <color indexed="10"/>
        <rFont val="Arial"/>
        <family val="2"/>
      </rPr>
      <t xml:space="preserve"> </t>
    </r>
  </si>
  <si>
    <t xml:space="preserve">Ước tính
tháng 5 
năm 2019
</t>
  </si>
  <si>
    <r>
      <t>Đơn vị tính:</t>
    </r>
    <r>
      <rPr>
        <b/>
        <i/>
        <sz val="10"/>
        <rFont val="Arial"/>
        <family val="2"/>
      </rPr>
      <t xml:space="preserve"> </t>
    </r>
    <r>
      <rPr>
        <sz val="10"/>
        <rFont val="Arial"/>
        <family val="2"/>
      </rPr>
      <t>%</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</si>
</sst>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 _P_t_s_-;\-* #,##0\ _P_t_s_-;_-* &quot;-&quot;\ _P_t_s_-;_-@_-"/>
    <numFmt numFmtId="174" formatCode="_(* #,##0_);_(* \(#,##0\);_(* &quot;-&quot;??_);_(@_)"/>
    <numFmt numFmtId="175" formatCode="\ \ ########"/>
    <numFmt numFmtId="176" formatCode="#,##0.0;[Red]\-#,##0.0;\ &quot;-&quot;;[Blue]@"/>
    <numFmt numFmtId="177" formatCode="_(* #,##0.0_);_(* \(#,##0.0\);_(* &quot;-&quot;??_);_(@_)"/>
    <numFmt numFmtId="178" formatCode="0.00000"/>
    <numFmt numFmtId="179" formatCode="0.0000"/>
    <numFmt numFmtId="180" formatCode="0.000"/>
    <numFmt numFmtId="181" formatCode="#,##0.0_ ;[Red]\-#,##0.0\ "/>
    <numFmt numFmtId="182" formatCode="0.00000000"/>
    <numFmt numFmtId="183" formatCode="0.0000000"/>
    <numFmt numFmtId="184" formatCode="0.000000"/>
    <numFmt numFmtId="185" formatCode="_(* #,##0.0_);_(* \(#,##0.0\);_(* &quot;-&quot;?_);_(@_)"/>
    <numFmt numFmtId="186" formatCode="[$-409]dddd\,\ mmmm\ dd\,\ yyyy"/>
    <numFmt numFmtId="187" formatCode="[$-409]h:mm:ss\ AM/PM"/>
    <numFmt numFmtId="188" formatCode="[$-42A]dd\ mmmm\ yyyy"/>
    <numFmt numFmtId="189" formatCode="[$-42A]h:mm:ss\ AM/PM"/>
    <numFmt numFmtId="190" formatCode="[$-F800]dddd\,\ mmmm\ dd\,\ yyyy"/>
    <numFmt numFmtId="191" formatCode="_-* #,##0.0\ _₫_-;\-* #,##0.0\ _₫_-;_-* &quot;-&quot;??\ _₫_-;_-@_-"/>
    <numFmt numFmtId="192" formatCode="_-* #,##0\ _₫_-;\-* #,##0\ _₫_-;_-* &quot;-&quot;??\ _₫_-;_-@_-"/>
    <numFmt numFmtId="193" formatCode="_-* #,##0.0\ _₫_-;\-* #,##0.0\ _₫_-;_-* &quot;-&quot;?\ _₫_-;_-@_-"/>
  </numFmts>
  <fonts count="64">
    <font>
      <sz val="10"/>
      <name val="Arial"/>
      <family val="0"/>
    </font>
    <font>
      <sz val="11"/>
      <color indexed="8"/>
      <name val="Calibri"/>
      <family val="2"/>
    </font>
    <font>
      <b/>
      <sz val="10"/>
      <name val="Arial"/>
      <family val="2"/>
    </font>
    <font>
      <sz val="8"/>
      <name val="Arial"/>
      <family val="2"/>
    </font>
    <font>
      <sz val="12"/>
      <name val=".VnTime"/>
      <family val="2"/>
    </font>
    <font>
      <sz val="12"/>
      <name val="Arial"/>
      <family val="2"/>
    </font>
    <font>
      <sz val="10"/>
      <name val=".VnArial"/>
      <family val="2"/>
    </font>
    <font>
      <b/>
      <i/>
      <sz val="10"/>
      <name val="Arial"/>
      <family val="2"/>
    </font>
    <font>
      <sz val="9.5"/>
      <name val="Arial"/>
      <family val="2"/>
    </font>
    <font>
      <sz val="9"/>
      <name val=".VnArial"/>
      <family val="2"/>
    </font>
    <font>
      <b/>
      <i/>
      <sz val="9"/>
      <name val=".VnArial"/>
      <family val="2"/>
    </font>
    <font>
      <i/>
      <sz val="10"/>
      <name val="Arial"/>
      <family val="2"/>
    </font>
    <font>
      <sz val="10"/>
      <name val=".VnTime"/>
      <family val="2"/>
    </font>
    <font>
      <b/>
      <sz val="9.5"/>
      <name val="Arial"/>
      <family val="2"/>
    </font>
    <font>
      <b/>
      <sz val="9"/>
      <name val="Arial"/>
      <family val="2"/>
    </font>
    <font>
      <sz val="9"/>
      <name val="Arial"/>
      <family val="2"/>
    </font>
    <font>
      <i/>
      <sz val="9.5"/>
      <name val="Arial"/>
      <family val="2"/>
    </font>
    <font>
      <sz val="10"/>
      <name val="MS Sans Serif"/>
      <family val="2"/>
    </font>
    <font>
      <sz val="11"/>
      <name val=".VnTime"/>
      <family val="2"/>
    </font>
    <font>
      <sz val="11"/>
      <name val="Arial"/>
      <family val="2"/>
    </font>
    <font>
      <sz val="15"/>
      <name val="Arial"/>
      <family val="2"/>
    </font>
    <font>
      <sz val="10"/>
      <color indexed="8"/>
      <name val="Arial"/>
      <family val="2"/>
    </font>
    <font>
      <sz val="14"/>
      <name val="Arial"/>
      <family val="2"/>
    </font>
    <font>
      <sz val="10"/>
      <color indexed="10"/>
      <name val="Arial"/>
      <family val="2"/>
    </font>
    <font>
      <b/>
      <sz val="14"/>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4"/>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8" fillId="32" borderId="0" applyNumberFormat="0">
      <alignment/>
      <protection/>
    </xf>
    <xf numFmtId="0" fontId="44" fillId="0" borderId="0">
      <alignment/>
      <protection/>
    </xf>
    <xf numFmtId="0" fontId="4" fillId="0" borderId="0">
      <alignment/>
      <protection/>
    </xf>
    <xf numFmtId="0" fontId="4" fillId="0" borderId="0">
      <alignment/>
      <protection/>
    </xf>
    <xf numFmtId="0" fontId="12" fillId="0" borderId="0">
      <alignment/>
      <protection/>
    </xf>
    <xf numFmtId="0" fontId="4" fillId="0" borderId="0">
      <alignment/>
      <protection/>
    </xf>
    <xf numFmtId="0" fontId="0" fillId="0" borderId="0">
      <alignment/>
      <protection/>
    </xf>
    <xf numFmtId="0" fontId="4" fillId="0" borderId="0">
      <alignment/>
      <protection/>
    </xf>
    <xf numFmtId="0" fontId="17" fillId="0" borderId="0">
      <alignment/>
      <protection/>
    </xf>
    <xf numFmtId="0" fontId="0" fillId="33" borderId="7" applyNumberFormat="0" applyFont="0" applyAlignment="0" applyProtection="0"/>
    <xf numFmtId="0" fontId="44" fillId="33"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3">
    <xf numFmtId="0" fontId="0" fillId="0" borderId="0" xfId="0" applyAlignment="1">
      <alignment/>
    </xf>
    <xf numFmtId="0" fontId="0" fillId="0" borderId="10" xfId="0" applyNumberFormat="1" applyFont="1" applyFill="1" applyBorder="1" applyAlignment="1">
      <alignment/>
    </xf>
    <xf numFmtId="0" fontId="0" fillId="0" borderId="0" xfId="0" applyNumberFormat="1" applyFont="1" applyFill="1" applyBorder="1" applyAlignment="1">
      <alignment/>
    </xf>
    <xf numFmtId="0" fontId="0" fillId="0" borderId="0" xfId="0" applyFont="1" applyFill="1" applyAlignment="1">
      <alignment horizontal="left" indent="1"/>
    </xf>
    <xf numFmtId="0" fontId="11" fillId="0" borderId="0" xfId="0" applyFont="1" applyFill="1" applyAlignment="1">
      <alignment horizontal="left" indent="1"/>
    </xf>
    <xf numFmtId="0" fontId="0" fillId="0" borderId="0" xfId="0" applyFont="1" applyFill="1" applyBorder="1" applyAlignment="1">
      <alignment/>
    </xf>
    <xf numFmtId="0" fontId="0" fillId="0" borderId="10" xfId="0" applyFont="1" applyFill="1" applyBorder="1" applyAlignment="1">
      <alignment/>
    </xf>
    <xf numFmtId="0" fontId="0" fillId="0" borderId="0" xfId="0" applyFont="1" applyFill="1" applyAlignment="1">
      <alignment/>
    </xf>
    <xf numFmtId="0" fontId="5" fillId="0" borderId="0" xfId="0" applyFont="1" applyFill="1" applyAlignment="1">
      <alignment/>
    </xf>
    <xf numFmtId="172" fontId="0" fillId="0" borderId="0" xfId="0" applyNumberFormat="1" applyFont="1" applyFill="1" applyBorder="1" applyAlignment="1">
      <alignment horizontal="right" indent="1"/>
    </xf>
    <xf numFmtId="172" fontId="0" fillId="0" borderId="0" xfId="0" applyNumberFormat="1" applyFont="1" applyFill="1" applyBorder="1" applyAlignment="1">
      <alignment horizontal="right" indent="2"/>
    </xf>
    <xf numFmtId="0" fontId="0" fillId="0" borderId="0" xfId="61" applyFont="1" applyFill="1" applyAlignment="1">
      <alignment/>
      <protection/>
    </xf>
    <xf numFmtId="0" fontId="5" fillId="0" borderId="0" xfId="61" applyFont="1" applyFill="1">
      <alignment/>
      <protection/>
    </xf>
    <xf numFmtId="0" fontId="15" fillId="0" borderId="0" xfId="61" applyFont="1" applyFill="1">
      <alignment/>
      <protection/>
    </xf>
    <xf numFmtId="172" fontId="0" fillId="0" borderId="0" xfId="61" applyNumberFormat="1" applyFont="1" applyFill="1" applyAlignment="1">
      <alignment horizontal="right" indent="2"/>
      <protection/>
    </xf>
    <xf numFmtId="0" fontId="5" fillId="0" borderId="0" xfId="60" applyFont="1" applyFill="1" applyBorder="1">
      <alignment/>
      <protection/>
    </xf>
    <xf numFmtId="0" fontId="8" fillId="0" borderId="0" xfId="60" applyNumberFormat="1" applyFont="1" applyFill="1" applyBorder="1" applyAlignment="1">
      <alignment/>
      <protection/>
    </xf>
    <xf numFmtId="0" fontId="8" fillId="0" borderId="0" xfId="60" applyFont="1" applyFill="1" applyBorder="1" applyAlignment="1">
      <alignment/>
      <protection/>
    </xf>
    <xf numFmtId="0" fontId="16" fillId="0" borderId="0" xfId="60" applyNumberFormat="1" applyFont="1" applyFill="1" applyBorder="1" applyAlignment="1">
      <alignment/>
      <protection/>
    </xf>
    <xf numFmtId="0" fontId="6" fillId="0" borderId="10" xfId="59" applyFont="1" applyFill="1" applyBorder="1">
      <alignment/>
      <protection/>
    </xf>
    <xf numFmtId="0" fontId="6" fillId="0" borderId="0" xfId="59" applyFont="1" applyFill="1" applyBorder="1">
      <alignment/>
      <protection/>
    </xf>
    <xf numFmtId="0" fontId="5" fillId="0" borderId="0" xfId="0" applyFont="1" applyFill="1" applyBorder="1" applyAlignment="1">
      <alignment/>
    </xf>
    <xf numFmtId="0" fontId="9" fillId="0" borderId="0" xfId="58" applyFont="1" applyFill="1" applyBorder="1">
      <alignment/>
      <protection/>
    </xf>
    <xf numFmtId="0" fontId="9" fillId="0" borderId="10" xfId="58" applyFont="1" applyFill="1" applyBorder="1">
      <alignment/>
      <protection/>
    </xf>
    <xf numFmtId="0" fontId="10" fillId="0" borderId="0" xfId="58" applyFont="1" applyFill="1" applyBorder="1" applyAlignment="1">
      <alignment horizontal="right"/>
      <protection/>
    </xf>
    <xf numFmtId="0" fontId="0" fillId="0" borderId="0" xfId="0" applyFont="1" applyFill="1" applyBorder="1" applyAlignment="1">
      <alignment vertical="center"/>
    </xf>
    <xf numFmtId="174" fontId="0" fillId="0" borderId="0" xfId="0" applyNumberFormat="1" applyFont="1" applyFill="1" applyBorder="1" applyAlignment="1">
      <alignment/>
    </xf>
    <xf numFmtId="0" fontId="0" fillId="0" borderId="0" xfId="0" applyBorder="1" applyAlignment="1">
      <alignment/>
    </xf>
    <xf numFmtId="0" fontId="19" fillId="0" borderId="10" xfId="0" applyFont="1" applyBorder="1" applyAlignment="1">
      <alignment/>
    </xf>
    <xf numFmtId="0" fontId="2" fillId="0" borderId="0" xfId="0" applyFont="1" applyAlignment="1">
      <alignment/>
    </xf>
    <xf numFmtId="0" fontId="20"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174" fontId="0" fillId="0" borderId="0" xfId="0" applyNumberFormat="1" applyFont="1" applyFill="1" applyAlignment="1">
      <alignment/>
    </xf>
    <xf numFmtId="0" fontId="22" fillId="0" borderId="0" xfId="0" applyFont="1" applyFill="1" applyBorder="1" applyAlignment="1">
      <alignment/>
    </xf>
    <xf numFmtId="0" fontId="22" fillId="0" borderId="0" xfId="0" applyFont="1" applyFill="1" applyAlignment="1">
      <alignment/>
    </xf>
    <xf numFmtId="177" fontId="0" fillId="0" borderId="0" xfId="0" applyNumberFormat="1" applyFont="1" applyFill="1" applyAlignment="1">
      <alignment/>
    </xf>
    <xf numFmtId="172" fontId="0" fillId="0" borderId="0" xfId="0" applyNumberFormat="1" applyFont="1" applyFill="1" applyAlignment="1">
      <alignment/>
    </xf>
    <xf numFmtId="0" fontId="9" fillId="0" borderId="11" xfId="58" applyFont="1" applyFill="1" applyBorder="1">
      <alignment/>
      <protection/>
    </xf>
    <xf numFmtId="174" fontId="0" fillId="0" borderId="0" xfId="42" applyNumberFormat="1" applyFont="1" applyBorder="1" applyAlignment="1">
      <alignment/>
    </xf>
    <xf numFmtId="174" fontId="2" fillId="0" borderId="0" xfId="42" applyNumberFormat="1" applyFont="1" applyBorder="1" applyAlignment="1">
      <alignment/>
    </xf>
    <xf numFmtId="0" fontId="2" fillId="0" borderId="0" xfId="0" applyNumberFormat="1" applyFont="1" applyBorder="1" applyAlignment="1">
      <alignment horizontal="center"/>
    </xf>
    <xf numFmtId="0" fontId="0" fillId="0" borderId="0" xfId="0" applyNumberFormat="1" applyFont="1" applyFill="1" applyBorder="1" applyAlignment="1">
      <alignment/>
    </xf>
    <xf numFmtId="49" fontId="61" fillId="0" borderId="0" xfId="0" applyNumberFormat="1" applyFont="1" applyBorder="1" applyAlignment="1">
      <alignment horizontal="left" wrapText="1"/>
    </xf>
    <xf numFmtId="49" fontId="62" fillId="0" borderId="0" xfId="0" applyNumberFormat="1" applyFont="1" applyBorder="1" applyAlignment="1">
      <alignment horizontal="left" wrapText="1"/>
    </xf>
    <xf numFmtId="49" fontId="62" fillId="0" borderId="0" xfId="0" applyNumberFormat="1" applyFont="1" applyBorder="1" applyAlignment="1">
      <alignment horizontal="center" wrapText="1"/>
    </xf>
    <xf numFmtId="0" fontId="0" fillId="0" borderId="0" xfId="0" applyFont="1" applyBorder="1" applyAlignment="1">
      <alignment/>
    </xf>
    <xf numFmtId="0" fontId="0" fillId="0" borderId="11" xfId="0" applyBorder="1" applyAlignment="1">
      <alignment/>
    </xf>
    <xf numFmtId="0" fontId="0" fillId="0" borderId="0" xfId="0" applyBorder="1" applyAlignment="1">
      <alignment horizontal="center"/>
    </xf>
    <xf numFmtId="49" fontId="21" fillId="0" borderId="0" xfId="0" applyNumberFormat="1" applyFont="1" applyBorder="1" applyAlignment="1">
      <alignment horizontal="left" wrapText="1"/>
    </xf>
    <xf numFmtId="0" fontId="6" fillId="0" borderId="11" xfId="59" applyFont="1" applyFill="1" applyBorder="1" applyAlignment="1">
      <alignment vertical="center"/>
      <protection/>
    </xf>
    <xf numFmtId="0" fontId="2" fillId="0" borderId="0" xfId="59" applyNumberFormat="1" applyFont="1" applyFill="1" applyBorder="1">
      <alignment/>
      <protection/>
    </xf>
    <xf numFmtId="0" fontId="0" fillId="0" borderId="0" xfId="59" applyFont="1" applyFill="1" applyBorder="1">
      <alignment/>
      <protection/>
    </xf>
    <xf numFmtId="0" fontId="0" fillId="0" borderId="0" xfId="62" applyFont="1" applyFill="1" applyBorder="1">
      <alignment/>
      <protection/>
    </xf>
    <xf numFmtId="0" fontId="2" fillId="0" borderId="0" xfId="59" applyFont="1" applyFill="1" applyBorder="1">
      <alignment/>
      <protection/>
    </xf>
    <xf numFmtId="0" fontId="0" fillId="0" borderId="11" xfId="0" applyNumberFormat="1" applyFont="1" applyFill="1" applyBorder="1" applyAlignment="1">
      <alignment/>
    </xf>
    <xf numFmtId="0" fontId="0" fillId="0" borderId="11"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177" fontId="0" fillId="0" borderId="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left" indent="1"/>
    </xf>
    <xf numFmtId="0" fontId="11" fillId="0" borderId="0" xfId="0" applyFont="1" applyFill="1" applyBorder="1" applyAlignment="1">
      <alignment horizontal="left" indent="1"/>
    </xf>
    <xf numFmtId="0" fontId="0" fillId="0" borderId="11" xfId="0" applyFont="1" applyFill="1" applyBorder="1" applyAlignment="1">
      <alignment vertical="center"/>
    </xf>
    <xf numFmtId="0" fontId="5" fillId="0" borderId="11" xfId="60" applyFont="1" applyFill="1" applyBorder="1">
      <alignment/>
      <protection/>
    </xf>
    <xf numFmtId="0" fontId="13" fillId="0" borderId="0" xfId="60" applyNumberFormat="1" applyFont="1" applyFill="1" applyBorder="1" applyAlignment="1">
      <alignment horizontal="left"/>
      <protection/>
    </xf>
    <xf numFmtId="0" fontId="8" fillId="0" borderId="0" xfId="60" applyFont="1" applyFill="1" applyBorder="1">
      <alignment/>
      <protection/>
    </xf>
    <xf numFmtId="172" fontId="13" fillId="0" borderId="0" xfId="60" applyNumberFormat="1" applyFont="1" applyFill="1" applyBorder="1" applyAlignment="1">
      <alignment horizontal="left"/>
      <protection/>
    </xf>
    <xf numFmtId="171" fontId="2" fillId="0" borderId="0" xfId="42" applyNumberFormat="1" applyFont="1" applyBorder="1" applyAlignment="1">
      <alignment horizontal="center"/>
    </xf>
    <xf numFmtId="0" fontId="13" fillId="0" borderId="0" xfId="60" applyFont="1" applyFill="1" applyBorder="1" applyAlignment="1">
      <alignment horizontal="left"/>
      <protection/>
    </xf>
    <xf numFmtId="172" fontId="13" fillId="0" borderId="0" xfId="60" applyNumberFormat="1" applyFont="1" applyFill="1" applyBorder="1" applyAlignment="1">
      <alignment horizontal="center"/>
      <protection/>
    </xf>
    <xf numFmtId="2" fontId="14" fillId="0" borderId="0" xfId="63" applyNumberFormat="1" applyFont="1" applyFill="1" applyBorder="1" applyAlignment="1">
      <alignment horizontal="right"/>
      <protection/>
    </xf>
    <xf numFmtId="2" fontId="14" fillId="0" borderId="0" xfId="63" applyNumberFormat="1" applyFont="1" applyFill="1" applyBorder="1" applyAlignment="1">
      <alignment horizontal="right" indent="3"/>
      <protection/>
    </xf>
    <xf numFmtId="0" fontId="0" fillId="0" borderId="0" xfId="0" applyFont="1" applyFill="1" applyBorder="1" applyAlignment="1">
      <alignment horizontal="left"/>
    </xf>
    <xf numFmtId="0" fontId="3" fillId="0" borderId="11" xfId="61" applyFont="1" applyFill="1" applyBorder="1">
      <alignment/>
      <protection/>
    </xf>
    <xf numFmtId="0" fontId="3" fillId="0" borderId="0" xfId="61" applyFont="1" applyFill="1" applyBorder="1">
      <alignment/>
      <protection/>
    </xf>
    <xf numFmtId="0" fontId="0" fillId="0" borderId="0" xfId="61" applyNumberFormat="1" applyFont="1" applyFill="1" applyBorder="1" applyAlignment="1">
      <alignment horizontal="center" vertical="center" wrapText="1"/>
      <protection/>
    </xf>
    <xf numFmtId="0" fontId="14" fillId="0" borderId="0" xfId="64" applyNumberFormat="1" applyFont="1" applyFill="1" applyBorder="1" applyAlignment="1">
      <alignment/>
      <protection/>
    </xf>
    <xf numFmtId="0" fontId="0" fillId="0" borderId="0" xfId="64" applyFont="1" applyFill="1" applyBorder="1" applyAlignment="1">
      <alignment/>
      <protection/>
    </xf>
    <xf numFmtId="0" fontId="0" fillId="0" borderId="0" xfId="64" applyFont="1" applyFill="1" applyBorder="1" applyAlignment="1">
      <alignment horizontal="left"/>
      <protection/>
    </xf>
    <xf numFmtId="0" fontId="14" fillId="0" borderId="0" xfId="0" applyFont="1" applyFill="1" applyBorder="1" applyAlignment="1">
      <alignment/>
    </xf>
    <xf numFmtId="0" fontId="0" fillId="0" borderId="0" xfId="61" applyFont="1" applyFill="1" applyBorder="1" applyAlignment="1">
      <alignment/>
      <protection/>
    </xf>
    <xf numFmtId="172" fontId="0" fillId="0" borderId="0" xfId="61" applyNumberFormat="1" applyFont="1" applyFill="1" applyBorder="1" applyAlignment="1">
      <alignment horizontal="right" indent="2"/>
      <protection/>
    </xf>
    <xf numFmtId="0" fontId="2" fillId="0" borderId="0" xfId="64" applyNumberFormat="1" applyFont="1" applyFill="1" applyBorder="1" applyAlignment="1">
      <alignment horizontal="left"/>
      <protection/>
    </xf>
    <xf numFmtId="2" fontId="0" fillId="0" borderId="0" xfId="0" applyNumberFormat="1" applyAlignment="1">
      <alignment/>
    </xf>
    <xf numFmtId="0" fontId="0" fillId="0" borderId="0" xfId="0" applyFont="1" applyFill="1" applyBorder="1" applyAlignment="1">
      <alignment/>
    </xf>
    <xf numFmtId="0" fontId="0" fillId="0" borderId="10" xfId="58" applyFont="1" applyFill="1" applyBorder="1" applyAlignment="1">
      <alignment horizontal="center" vertical="center"/>
      <protection/>
    </xf>
    <xf numFmtId="0" fontId="24" fillId="0" borderId="0" xfId="0" applyNumberFormat="1" applyFont="1" applyBorder="1" applyAlignment="1">
      <alignment horizontal="left"/>
    </xf>
    <xf numFmtId="0" fontId="25" fillId="0" borderId="0" xfId="0" applyNumberFormat="1" applyFont="1" applyBorder="1" applyAlignment="1">
      <alignment horizontal="left"/>
    </xf>
    <xf numFmtId="9" fontId="6" fillId="0" borderId="10" xfId="68" applyFont="1" applyBorder="1" applyAlignment="1">
      <alignment horizontal="right" vertical="center"/>
    </xf>
    <xf numFmtId="0" fontId="2" fillId="0" borderId="0" xfId="0" applyFont="1" applyFill="1" applyAlignment="1">
      <alignment/>
    </xf>
    <xf numFmtId="0" fontId="0" fillId="0" borderId="12" xfId="0" applyFont="1" applyFill="1" applyBorder="1" applyAlignment="1">
      <alignment horizontal="center" vertical="top" wrapText="1"/>
    </xf>
    <xf numFmtId="0" fontId="0" fillId="0" borderId="12" xfId="0" applyFont="1" applyBorder="1" applyAlignment="1">
      <alignment horizontal="center" vertical="top" wrapText="1"/>
    </xf>
    <xf numFmtId="0" fontId="0" fillId="0" borderId="12" xfId="0" applyFont="1" applyBorder="1" applyAlignment="1">
      <alignment horizontal="center" vertical="top" wrapText="1"/>
    </xf>
    <xf numFmtId="0" fontId="2" fillId="0" borderId="0" xfId="0" applyFont="1" applyFill="1" applyBorder="1" applyAlignment="1">
      <alignment horizontal="left"/>
    </xf>
    <xf numFmtId="0" fontId="0" fillId="0" borderId="0" xfId="0" applyFont="1" applyFill="1" applyAlignment="1">
      <alignment/>
    </xf>
    <xf numFmtId="174" fontId="0" fillId="0" borderId="0" xfId="0" applyNumberFormat="1" applyFont="1" applyFill="1" applyAlignment="1">
      <alignment/>
    </xf>
    <xf numFmtId="0" fontId="25" fillId="0" borderId="0" xfId="0" applyFont="1" applyFill="1" applyAlignment="1">
      <alignment/>
    </xf>
    <xf numFmtId="0" fontId="0" fillId="0" borderId="11" xfId="58" applyFont="1" applyFill="1" applyBorder="1" applyAlignment="1">
      <alignment horizontal="center" vertical="center"/>
      <protection/>
    </xf>
    <xf numFmtId="174" fontId="2" fillId="0" borderId="0" xfId="42" applyNumberFormat="1" applyFont="1" applyFill="1" applyBorder="1" applyAlignment="1">
      <alignment wrapText="1"/>
    </xf>
    <xf numFmtId="177" fontId="2" fillId="0" borderId="0" xfId="42" applyNumberFormat="1" applyFont="1" applyFill="1" applyBorder="1" applyAlignment="1">
      <alignment wrapText="1"/>
    </xf>
    <xf numFmtId="174" fontId="11" fillId="0" borderId="0" xfId="42" applyNumberFormat="1" applyFont="1" applyFill="1" applyBorder="1" applyAlignment="1">
      <alignment wrapText="1"/>
    </xf>
    <xf numFmtId="177" fontId="11" fillId="0" borderId="0" xfId="42" applyNumberFormat="1" applyFont="1" applyFill="1" applyBorder="1" applyAlignment="1">
      <alignment wrapText="1"/>
    </xf>
    <xf numFmtId="174" fontId="0" fillId="0" borderId="0" xfId="42" applyNumberFormat="1" applyFont="1" applyFill="1" applyBorder="1" applyAlignment="1">
      <alignment wrapText="1"/>
    </xf>
    <xf numFmtId="177" fontId="0" fillId="0" borderId="0" xfId="42" applyNumberFormat="1" applyFont="1" applyFill="1" applyBorder="1" applyAlignment="1">
      <alignment wrapText="1"/>
    </xf>
    <xf numFmtId="0" fontId="0" fillId="0" borderId="0" xfId="0" applyFont="1" applyBorder="1" applyAlignment="1">
      <alignment horizontal="left" wrapText="1"/>
    </xf>
    <xf numFmtId="0" fontId="11" fillId="0" borderId="0" xfId="0" applyFont="1" applyBorder="1" applyAlignment="1">
      <alignment horizontal="left" wrapText="1"/>
    </xf>
    <xf numFmtId="0" fontId="0" fillId="0" borderId="0" xfId="0" applyFont="1" applyFill="1" applyBorder="1" applyAlignment="1">
      <alignment wrapText="1"/>
    </xf>
    <xf numFmtId="0" fontId="0" fillId="34" borderId="0" xfId="0" applyFill="1" applyAlignment="1">
      <alignment/>
    </xf>
    <xf numFmtId="0" fontId="2" fillId="0" borderId="0" xfId="58" applyFont="1" applyFill="1" applyBorder="1" applyAlignment="1">
      <alignment horizontal="left"/>
      <protection/>
    </xf>
    <xf numFmtId="171" fontId="0" fillId="0" borderId="0" xfId="42" applyFont="1" applyBorder="1" applyAlignment="1">
      <alignment horizontal="right"/>
    </xf>
    <xf numFmtId="192" fontId="0" fillId="0" borderId="0" xfId="42" applyNumberFormat="1" applyFont="1" applyBorder="1" applyAlignment="1">
      <alignment/>
    </xf>
    <xf numFmtId="171" fontId="2" fillId="0" borderId="0" xfId="42" applyFont="1" applyAlignment="1">
      <alignment/>
    </xf>
    <xf numFmtId="171" fontId="0" fillId="0" borderId="0" xfId="42" applyFont="1" applyAlignment="1">
      <alignment/>
    </xf>
    <xf numFmtId="191" fontId="0" fillId="0" borderId="0" xfId="42" applyNumberFormat="1" applyFont="1" applyFill="1" applyAlignment="1">
      <alignment/>
    </xf>
    <xf numFmtId="191" fontId="2" fillId="0" borderId="0" xfId="42" applyNumberFormat="1" applyFont="1" applyBorder="1" applyAlignment="1">
      <alignment horizontal="center"/>
    </xf>
    <xf numFmtId="191" fontId="0" fillId="0" borderId="0" xfId="42" applyNumberFormat="1" applyFont="1" applyBorder="1" applyAlignment="1">
      <alignment horizontal="center"/>
    </xf>
    <xf numFmtId="191" fontId="0" fillId="0" borderId="0" xfId="42" applyNumberFormat="1" applyFont="1" applyBorder="1" applyAlignment="1">
      <alignment horizontal="center"/>
    </xf>
    <xf numFmtId="192" fontId="2" fillId="0" borderId="0" xfId="42" applyNumberFormat="1" applyFont="1" applyBorder="1" applyAlignment="1">
      <alignment/>
    </xf>
    <xf numFmtId="191" fontId="0" fillId="0" borderId="0" xfId="42" applyNumberFormat="1" applyFont="1" applyBorder="1" applyAlignment="1">
      <alignment/>
    </xf>
    <xf numFmtId="192" fontId="0" fillId="0" borderId="0" xfId="42" applyNumberFormat="1" applyFont="1" applyBorder="1" applyAlignment="1">
      <alignment/>
    </xf>
    <xf numFmtId="0" fontId="0" fillId="0" borderId="11"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58" applyFont="1" applyFill="1" applyBorder="1" applyAlignment="1">
      <alignment horizontal="left" vertical="center"/>
      <protection/>
    </xf>
    <xf numFmtId="0" fontId="25" fillId="0" borderId="0" xfId="58" applyFont="1" applyFill="1" applyBorder="1" applyAlignment="1">
      <alignment/>
      <protection/>
    </xf>
    <xf numFmtId="0" fontId="0" fillId="0" borderId="10" xfId="0" applyFont="1" applyFill="1" applyBorder="1" applyAlignment="1">
      <alignment/>
    </xf>
    <xf numFmtId="0" fontId="0" fillId="0" borderId="11" xfId="0" applyFont="1" applyFill="1" applyBorder="1" applyAlignment="1">
      <alignment vertical="center"/>
    </xf>
    <xf numFmtId="172" fontId="0" fillId="0" borderId="0" xfId="0" applyNumberFormat="1" applyFont="1" applyFill="1" applyBorder="1" applyAlignment="1">
      <alignment/>
    </xf>
    <xf numFmtId="0" fontId="0" fillId="0" borderId="0" xfId="0" applyFont="1" applyFill="1" applyBorder="1" applyAlignment="1">
      <alignment horizontal="left" indent="2"/>
    </xf>
    <xf numFmtId="0" fontId="0" fillId="0" borderId="0" xfId="56" applyNumberFormat="1" applyFont="1" applyFill="1" applyBorder="1" applyAlignment="1">
      <alignment/>
      <protection/>
    </xf>
    <xf numFmtId="191" fontId="2" fillId="0" borderId="0" xfId="42" applyNumberFormat="1" applyFont="1" applyBorder="1" applyAlignment="1">
      <alignment/>
    </xf>
    <xf numFmtId="191" fontId="2" fillId="0" borderId="0" xfId="42" applyNumberFormat="1" applyFont="1" applyBorder="1" applyAlignment="1">
      <alignment horizontal="right"/>
    </xf>
    <xf numFmtId="191" fontId="0" fillId="0" borderId="0" xfId="42" applyNumberFormat="1" applyFont="1" applyBorder="1" applyAlignment="1">
      <alignment/>
    </xf>
    <xf numFmtId="191" fontId="0" fillId="0" borderId="0" xfId="42" applyNumberFormat="1" applyFont="1" applyBorder="1" applyAlignment="1">
      <alignment horizontal="right"/>
    </xf>
    <xf numFmtId="192" fontId="0" fillId="0" borderId="0" xfId="0" applyNumberFormat="1" applyFont="1" applyFill="1" applyAlignment="1">
      <alignment/>
    </xf>
    <xf numFmtId="0" fontId="5" fillId="0" borderId="0" xfId="58" applyFont="1" applyFill="1" applyBorder="1" applyAlignment="1">
      <alignment/>
      <protection/>
    </xf>
    <xf numFmtId="0" fontId="5" fillId="0" borderId="0" xfId="0" applyFont="1" applyAlignment="1">
      <alignment/>
    </xf>
    <xf numFmtId="0" fontId="0" fillId="0" borderId="0" xfId="0" applyFont="1" applyAlignment="1">
      <alignment/>
    </xf>
    <xf numFmtId="0" fontId="0" fillId="0" borderId="0" xfId="0" applyFont="1" applyAlignment="1">
      <alignment horizontal="center"/>
    </xf>
    <xf numFmtId="174" fontId="0" fillId="0" borderId="0" xfId="42" applyNumberFormat="1" applyFont="1" applyAlignment="1">
      <alignment/>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1" xfId="0" applyFont="1" applyBorder="1" applyAlignment="1">
      <alignment vertical="center"/>
    </xf>
    <xf numFmtId="0" fontId="5" fillId="0" borderId="0" xfId="0" applyFont="1" applyAlignment="1">
      <alignment vertical="center"/>
    </xf>
    <xf numFmtId="177" fontId="0" fillId="0" borderId="0" xfId="42" applyNumberFormat="1" applyFont="1" applyAlignment="1">
      <alignment horizontal="center"/>
    </xf>
    <xf numFmtId="191" fontId="0" fillId="0" borderId="0" xfId="42" applyNumberFormat="1" applyFont="1" applyFill="1" applyBorder="1" applyAlignment="1">
      <alignment horizont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58" applyFont="1" applyFill="1" applyBorder="1" applyAlignment="1">
      <alignment horizontal="left" indent="2"/>
      <protection/>
    </xf>
    <xf numFmtId="192" fontId="0" fillId="0" borderId="0" xfId="42" applyNumberFormat="1" applyFont="1" applyBorder="1" applyAlignment="1">
      <alignment/>
    </xf>
    <xf numFmtId="192" fontId="2" fillId="0" borderId="0" xfId="42" applyNumberFormat="1" applyFont="1" applyBorder="1" applyAlignment="1">
      <alignment/>
    </xf>
    <xf numFmtId="0" fontId="0" fillId="0" borderId="0" xfId="56" applyNumberFormat="1" applyFont="1" applyFill="1" applyBorder="1" applyAlignment="1">
      <alignment wrapText="1"/>
      <protection/>
    </xf>
    <xf numFmtId="191" fontId="0" fillId="0" borderId="0" xfId="42" applyNumberFormat="1" applyFont="1" applyFill="1" applyBorder="1" applyAlignment="1">
      <alignment horizontal="right"/>
    </xf>
    <xf numFmtId="0" fontId="0" fillId="0" borderId="0" xfId="60" applyFont="1" applyFill="1" applyBorder="1">
      <alignment/>
      <protection/>
    </xf>
    <xf numFmtId="0" fontId="0" fillId="0" borderId="11" xfId="60" applyFont="1" applyFill="1" applyBorder="1">
      <alignment/>
      <protection/>
    </xf>
    <xf numFmtId="171" fontId="0" fillId="0" borderId="0" xfId="42" applyNumberFormat="1" applyFont="1" applyBorder="1" applyAlignment="1">
      <alignment horizontal="center"/>
    </xf>
    <xf numFmtId="171" fontId="0" fillId="0" borderId="0" xfId="0" applyNumberFormat="1" applyFont="1" applyFill="1" applyAlignment="1">
      <alignment/>
    </xf>
    <xf numFmtId="49" fontId="63" fillId="0" borderId="0" xfId="0" applyNumberFormat="1" applyFont="1" applyBorder="1" applyAlignment="1">
      <alignment horizontal="left" wrapText="1"/>
    </xf>
    <xf numFmtId="0" fontId="25" fillId="0" borderId="0" xfId="0" applyFont="1" applyBorder="1" applyAlignment="1">
      <alignment horizontal="left" vertical="center" wrapText="1"/>
    </xf>
    <xf numFmtId="0" fontId="5" fillId="0" borderId="0" xfId="0" applyFont="1" applyFill="1" applyAlignment="1">
      <alignment horizontal="center"/>
    </xf>
    <xf numFmtId="49" fontId="25" fillId="0" borderId="0" xfId="0" applyNumberFormat="1" applyFont="1" applyFill="1" applyBorder="1" applyAlignment="1">
      <alignment horizontal="left"/>
    </xf>
    <xf numFmtId="0" fontId="5" fillId="0" borderId="0" xfId="0" applyFont="1" applyFill="1" applyBorder="1" applyAlignment="1">
      <alignment horizontal="center"/>
    </xf>
    <xf numFmtId="0" fontId="2" fillId="0" borderId="0" xfId="0" applyFont="1" applyFill="1" applyBorder="1" applyAlignment="1">
      <alignment horizontal="center"/>
    </xf>
    <xf numFmtId="0" fontId="25" fillId="0" borderId="0" xfId="0" applyNumberFormat="1" applyFont="1" applyFill="1" applyBorder="1" applyAlignment="1">
      <alignment horizontal="left"/>
    </xf>
    <xf numFmtId="0" fontId="0" fillId="0" borderId="12" xfId="60" applyNumberFormat="1" applyFont="1" applyFill="1" applyBorder="1" applyAlignment="1">
      <alignment horizontal="center" vertical="center"/>
      <protection/>
    </xf>
    <xf numFmtId="0" fontId="25" fillId="0" borderId="0" xfId="0" applyFont="1" applyFill="1" applyAlignment="1">
      <alignment horizontal="left"/>
    </xf>
    <xf numFmtId="0" fontId="0" fillId="0" borderId="11" xfId="60" applyNumberFormat="1" applyFont="1" applyBorder="1" applyAlignment="1">
      <alignment horizontal="center" vertical="center" wrapText="1"/>
      <protection/>
    </xf>
    <xf numFmtId="0" fontId="0" fillId="0" borderId="10" xfId="60" applyNumberFormat="1" applyFont="1" applyBorder="1" applyAlignment="1">
      <alignment horizontal="center" vertical="center" wrapText="1"/>
      <protection/>
    </xf>
    <xf numFmtId="0" fontId="0" fillId="0" borderId="10" xfId="60" applyFont="1" applyFill="1" applyBorder="1" applyAlignment="1">
      <alignment horizontal="center"/>
      <protection/>
    </xf>
    <xf numFmtId="0" fontId="25" fillId="0" borderId="0" xfId="0" applyFont="1" applyFill="1" applyBorder="1" applyAlignment="1">
      <alignment horizontal="left"/>
    </xf>
    <xf numFmtId="0" fontId="25" fillId="0" borderId="0" xfId="61" applyNumberFormat="1" applyFont="1" applyFill="1" applyBorder="1" applyAlignment="1">
      <alignment horizontal="lef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2" xfId="56"/>
    <cellStyle name="Normal 2" xfId="57"/>
    <cellStyle name="Normal_02NN" xfId="58"/>
    <cellStyle name="Normal_06DTNN" xfId="59"/>
    <cellStyle name="Normal_07gia" xfId="60"/>
    <cellStyle name="Normal_07VT" xfId="61"/>
    <cellStyle name="Normal_Bieu04.072" xfId="62"/>
    <cellStyle name="Normal_Book2" xfId="63"/>
    <cellStyle name="Normal_SPT3-96_TM, VT, CPI__ T02.2011" xfId="64"/>
    <cellStyle name="Note" xfId="65"/>
    <cellStyle name="Note 2"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
      <selection activeCell="C9" sqref="C9"/>
    </sheetView>
  </sheetViews>
  <sheetFormatPr defaultColWidth="9.140625" defaultRowHeight="12.75"/>
  <cols>
    <col min="1" max="1" width="39.28125" style="96" customWidth="1"/>
    <col min="2" max="3" width="15.7109375" style="96" customWidth="1"/>
    <col min="4" max="4" width="15.421875" style="96" customWidth="1"/>
    <col min="5" max="16384" width="9.140625" style="96" customWidth="1"/>
  </cols>
  <sheetData>
    <row r="1" spans="1:4" s="98" customFormat="1" ht="24" customHeight="1">
      <c r="A1" s="125" t="s">
        <v>221</v>
      </c>
      <c r="B1" s="125"/>
      <c r="C1" s="125"/>
      <c r="D1" s="125"/>
    </row>
    <row r="2" spans="1:4" s="8" customFormat="1" ht="24" customHeight="1">
      <c r="A2" s="125" t="s">
        <v>263</v>
      </c>
      <c r="B2" s="136"/>
      <c r="C2" s="136"/>
      <c r="D2" s="136"/>
    </row>
    <row r="3" spans="1:4" ht="12.75" customHeight="1">
      <c r="A3" s="22"/>
      <c r="B3" s="23"/>
      <c r="C3" s="22"/>
      <c r="D3" s="24"/>
    </row>
    <row r="4" spans="1:4" ht="19.5" customHeight="1">
      <c r="A4" s="39"/>
      <c r="B4" s="99" t="s">
        <v>2</v>
      </c>
      <c r="C4" s="99" t="s">
        <v>222</v>
      </c>
      <c r="D4" s="99" t="s">
        <v>210</v>
      </c>
    </row>
    <row r="5" spans="1:4" ht="19.5" customHeight="1">
      <c r="A5" s="22"/>
      <c r="B5" s="87" t="s">
        <v>224</v>
      </c>
      <c r="C5" s="87" t="s">
        <v>225</v>
      </c>
      <c r="D5" s="87" t="s">
        <v>206</v>
      </c>
    </row>
    <row r="6" spans="1:4" ht="18" customHeight="1">
      <c r="A6" s="110" t="s">
        <v>223</v>
      </c>
      <c r="B6" s="152">
        <f>B10+B14+B18+B22+B26+B30+B34</f>
        <v>918446.7000000001</v>
      </c>
      <c r="C6" s="152">
        <f>C10+C14+C18+C22+C26+C30+C34</f>
        <v>899773.2</v>
      </c>
      <c r="D6" s="132">
        <f>C6/B6*100</f>
        <v>97.96683901199708</v>
      </c>
    </row>
    <row r="7" spans="1:4" ht="18" customHeight="1">
      <c r="A7" s="110" t="s">
        <v>265</v>
      </c>
      <c r="B7" s="131"/>
      <c r="C7" s="131"/>
      <c r="D7" s="134"/>
    </row>
    <row r="8" spans="1:4" ht="18" customHeight="1">
      <c r="A8" s="150" t="s">
        <v>226</v>
      </c>
      <c r="B8" s="151">
        <v>119520</v>
      </c>
      <c r="C8" s="151">
        <v>118247</v>
      </c>
      <c r="D8" s="134">
        <f aca="true" t="shared" si="0" ref="D8:D34">C8/B8*100</f>
        <v>98.934906291834</v>
      </c>
    </row>
    <row r="9" spans="1:4" ht="18" customHeight="1">
      <c r="A9" s="150" t="s">
        <v>227</v>
      </c>
      <c r="B9" s="133">
        <f>B10*10/B8</f>
        <v>66.71084337349397</v>
      </c>
      <c r="C9" s="133">
        <f>C10*10/C8</f>
        <v>65.99998308625166</v>
      </c>
      <c r="D9" s="134">
        <f t="shared" si="0"/>
        <v>98.93441567922861</v>
      </c>
    </row>
    <row r="10" spans="1:4" ht="18" customHeight="1">
      <c r="A10" s="150" t="s">
        <v>228</v>
      </c>
      <c r="B10" s="151">
        <v>797328</v>
      </c>
      <c r="C10" s="151">
        <v>780430</v>
      </c>
      <c r="D10" s="134">
        <f t="shared" si="0"/>
        <v>97.88067144261835</v>
      </c>
    </row>
    <row r="11" spans="1:4" ht="18" customHeight="1">
      <c r="A11" s="110" t="s">
        <v>229</v>
      </c>
      <c r="B11" s="131"/>
      <c r="C11" s="131"/>
      <c r="D11" s="134"/>
    </row>
    <row r="12" spans="1:4" ht="18" customHeight="1">
      <c r="A12" s="150" t="s">
        <v>226</v>
      </c>
      <c r="B12" s="151">
        <v>15451</v>
      </c>
      <c r="C12" s="151">
        <v>15606</v>
      </c>
      <c r="D12" s="134">
        <f t="shared" si="0"/>
        <v>101.00317131577243</v>
      </c>
    </row>
    <row r="13" spans="1:4" ht="18" customHeight="1">
      <c r="A13" s="150" t="s">
        <v>227</v>
      </c>
      <c r="B13" s="133">
        <f>B14*10/B12</f>
        <v>46.373697495307745</v>
      </c>
      <c r="C13" s="133">
        <f>C14*10/C12</f>
        <v>46.335383826733306</v>
      </c>
      <c r="D13" s="134">
        <f t="shared" si="0"/>
        <v>99.91738060442923</v>
      </c>
    </row>
    <row r="14" spans="1:4" ht="18" customHeight="1">
      <c r="A14" s="150" t="s">
        <v>228</v>
      </c>
      <c r="B14" s="151">
        <v>71652</v>
      </c>
      <c r="C14" s="151">
        <v>72311</v>
      </c>
      <c r="D14" s="134">
        <f t="shared" si="0"/>
        <v>100.91972310612405</v>
      </c>
    </row>
    <row r="15" spans="1:4" ht="18" customHeight="1">
      <c r="A15" s="110" t="s">
        <v>230</v>
      </c>
      <c r="B15" s="131"/>
      <c r="C15" s="131"/>
      <c r="D15" s="134"/>
    </row>
    <row r="16" spans="1:4" ht="18" customHeight="1">
      <c r="A16" s="150" t="s">
        <v>226</v>
      </c>
      <c r="B16" s="151">
        <v>8029.3</v>
      </c>
      <c r="C16" s="151">
        <v>7419</v>
      </c>
      <c r="D16" s="134">
        <f t="shared" si="0"/>
        <v>92.39908833895856</v>
      </c>
    </row>
    <row r="17" spans="1:4" ht="18" customHeight="1">
      <c r="A17" s="150" t="s">
        <v>227</v>
      </c>
      <c r="B17" s="133">
        <f>B18*10/B16</f>
        <v>22.517280460314097</v>
      </c>
      <c r="C17" s="133">
        <f>C18*10/C16</f>
        <v>22.1754953497776</v>
      </c>
      <c r="D17" s="134">
        <f t="shared" si="0"/>
        <v>98.48212082654084</v>
      </c>
    </row>
    <row r="18" spans="1:4" ht="18" customHeight="1">
      <c r="A18" s="150" t="s">
        <v>228</v>
      </c>
      <c r="B18" s="151">
        <v>18079.8</v>
      </c>
      <c r="C18" s="151">
        <v>16452</v>
      </c>
      <c r="D18" s="134">
        <f t="shared" si="0"/>
        <v>90.99658182059537</v>
      </c>
    </row>
    <row r="19" spans="1:4" ht="18" customHeight="1">
      <c r="A19" s="110" t="s">
        <v>231</v>
      </c>
      <c r="B19" s="133"/>
      <c r="C19" s="133"/>
      <c r="D19" s="134"/>
    </row>
    <row r="20" spans="1:4" ht="18" customHeight="1">
      <c r="A20" s="150" t="s">
        <v>226</v>
      </c>
      <c r="B20" s="151">
        <v>235.1</v>
      </c>
      <c r="C20" s="151">
        <v>103.7</v>
      </c>
      <c r="D20" s="134">
        <f t="shared" si="0"/>
        <v>44.10888983411315</v>
      </c>
    </row>
    <row r="21" spans="1:4" ht="18" customHeight="1">
      <c r="A21" s="150" t="s">
        <v>227</v>
      </c>
      <c r="B21" s="133">
        <f>B22*10/B20</f>
        <v>16.290940025521056</v>
      </c>
      <c r="C21" s="133">
        <f>C22*10/C20</f>
        <v>15.197685631629701</v>
      </c>
      <c r="D21" s="134">
        <f t="shared" si="0"/>
        <v>93.28918778057813</v>
      </c>
    </row>
    <row r="22" spans="1:4" ht="18" customHeight="1">
      <c r="A22" s="150" t="s">
        <v>228</v>
      </c>
      <c r="B22" s="151">
        <v>383</v>
      </c>
      <c r="C22" s="151">
        <v>157.6</v>
      </c>
      <c r="D22" s="134">
        <f t="shared" si="0"/>
        <v>41.148825065274146</v>
      </c>
    </row>
    <row r="23" spans="1:4" ht="18" customHeight="1">
      <c r="A23" s="110" t="s">
        <v>232</v>
      </c>
      <c r="B23" s="133"/>
      <c r="C23" s="133"/>
      <c r="D23" s="134"/>
    </row>
    <row r="24" spans="1:4" ht="18" customHeight="1">
      <c r="A24" s="150" t="s">
        <v>226</v>
      </c>
      <c r="B24" s="151">
        <v>1063.4</v>
      </c>
      <c r="C24" s="151">
        <v>1058.1</v>
      </c>
      <c r="D24" s="134">
        <f t="shared" si="0"/>
        <v>99.50159864585291</v>
      </c>
    </row>
    <row r="25" spans="1:4" ht="18" customHeight="1">
      <c r="A25" s="150" t="s">
        <v>227</v>
      </c>
      <c r="B25" s="133">
        <f>B26*10/B24</f>
        <v>12.648109836373894</v>
      </c>
      <c r="C25" s="133">
        <f>C26*10/C24</f>
        <v>12.796522067857481</v>
      </c>
      <c r="D25" s="134">
        <f t="shared" si="0"/>
        <v>101.17339454988586</v>
      </c>
    </row>
    <row r="26" spans="1:4" ht="18" customHeight="1">
      <c r="A26" s="150" t="s">
        <v>228</v>
      </c>
      <c r="B26" s="151">
        <v>1345</v>
      </c>
      <c r="C26" s="151">
        <v>1354</v>
      </c>
      <c r="D26" s="134">
        <f t="shared" si="0"/>
        <v>100.66914498141264</v>
      </c>
    </row>
    <row r="27" spans="1:4" ht="18" customHeight="1">
      <c r="A27" s="110" t="s">
        <v>233</v>
      </c>
      <c r="B27" s="133"/>
      <c r="C27" s="133"/>
      <c r="D27" s="134"/>
    </row>
    <row r="28" spans="1:4" ht="18" customHeight="1">
      <c r="A28" s="150" t="s">
        <v>226</v>
      </c>
      <c r="B28" s="151">
        <v>1664.7</v>
      </c>
      <c r="C28" s="151">
        <v>1663</v>
      </c>
      <c r="D28" s="134">
        <f t="shared" si="0"/>
        <v>99.89787949780741</v>
      </c>
    </row>
    <row r="29" spans="1:4" ht="18" customHeight="1">
      <c r="A29" s="150" t="s">
        <v>227</v>
      </c>
      <c r="B29" s="133">
        <f>B30*10/B28</f>
        <v>77.95338499429326</v>
      </c>
      <c r="C29" s="133">
        <f>C30*10/C28</f>
        <v>78.5003006614552</v>
      </c>
      <c r="D29" s="134">
        <f t="shared" si="0"/>
        <v>100.70159322420955</v>
      </c>
    </row>
    <row r="30" spans="1:4" ht="18" customHeight="1">
      <c r="A30" s="150" t="s">
        <v>228</v>
      </c>
      <c r="B30" s="151">
        <v>12976.9</v>
      </c>
      <c r="C30" s="151">
        <v>13054.6</v>
      </c>
      <c r="D30" s="134">
        <f t="shared" si="0"/>
        <v>100.59875625149304</v>
      </c>
    </row>
    <row r="31" spans="1:4" ht="18" customHeight="1">
      <c r="A31" s="110" t="s">
        <v>234</v>
      </c>
      <c r="B31" s="124"/>
      <c r="C31" s="124"/>
      <c r="D31" s="134"/>
    </row>
    <row r="32" spans="1:4" ht="18" customHeight="1">
      <c r="A32" s="150" t="s">
        <v>226</v>
      </c>
      <c r="B32" s="151">
        <v>1317.4</v>
      </c>
      <c r="C32" s="151">
        <v>1329</v>
      </c>
      <c r="D32" s="134">
        <f t="shared" si="0"/>
        <v>100.88052224077728</v>
      </c>
    </row>
    <row r="33" spans="1:4" ht="18" customHeight="1">
      <c r="A33" s="150" t="s">
        <v>227</v>
      </c>
      <c r="B33" s="133">
        <f>B34*10/B32</f>
        <v>126.62820707454075</v>
      </c>
      <c r="C33" s="133">
        <f>C34*10/C32</f>
        <v>120.49661399548533</v>
      </c>
      <c r="D33" s="134">
        <f t="shared" si="0"/>
        <v>95.15779839207073</v>
      </c>
    </row>
    <row r="34" spans="1:4" ht="18" customHeight="1">
      <c r="A34" s="150" t="s">
        <v>228</v>
      </c>
      <c r="B34" s="151">
        <v>16682</v>
      </c>
      <c r="C34" s="151">
        <v>16014</v>
      </c>
      <c r="D34" s="134">
        <f t="shared" si="0"/>
        <v>95.99568397074691</v>
      </c>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sheetProtection/>
  <printOptions/>
  <pageMargins left="0.9055118110236221" right="0.3937007874015748" top="0.9055118110236221" bottom="0.5118110236220472"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9"/>
  <sheetViews>
    <sheetView zoomScalePageLayoutView="0" workbookViewId="0" topLeftCell="A1">
      <selection activeCell="J24" sqref="J24"/>
    </sheetView>
  </sheetViews>
  <sheetFormatPr defaultColWidth="9.140625" defaultRowHeight="12.75"/>
  <cols>
    <col min="1" max="1" width="4.00390625" style="7" customWidth="1"/>
    <col min="2" max="2" width="25.8515625" style="7" customWidth="1"/>
    <col min="3" max="3" width="12.7109375" style="7" customWidth="1"/>
    <col min="4" max="5" width="12.28125" style="7" customWidth="1"/>
    <col min="6" max="6" width="12.140625" style="7" customWidth="1"/>
    <col min="7" max="7" width="13.28125" style="7" customWidth="1"/>
    <col min="8" max="8" width="9.140625" style="7" customWidth="1"/>
    <col min="9" max="9" width="11.28125" style="7" customWidth="1"/>
    <col min="10" max="16384" width="9.140625" style="7" customWidth="1"/>
  </cols>
  <sheetData>
    <row r="1" spans="1:7" s="98" customFormat="1" ht="24" customHeight="1">
      <c r="A1" s="172" t="s">
        <v>218</v>
      </c>
      <c r="B1" s="172"/>
      <c r="C1" s="172"/>
      <c r="D1" s="172"/>
      <c r="E1" s="172"/>
      <c r="F1" s="172"/>
      <c r="G1" s="172"/>
    </row>
    <row r="2" spans="2:7" ht="18" customHeight="1">
      <c r="B2" s="12"/>
      <c r="C2" s="12"/>
      <c r="D2" s="12"/>
      <c r="E2" s="12"/>
      <c r="F2" s="12"/>
      <c r="G2" s="12"/>
    </row>
    <row r="3" spans="1:7" ht="18" customHeight="1">
      <c r="A3" s="13"/>
      <c r="B3" s="13"/>
      <c r="C3" s="13"/>
      <c r="D3" s="13"/>
      <c r="E3" s="13"/>
      <c r="F3" s="13"/>
      <c r="G3" s="13"/>
    </row>
    <row r="4" spans="1:7" ht="78" customHeight="1">
      <c r="A4" s="75"/>
      <c r="B4" s="75"/>
      <c r="C4" s="92" t="s">
        <v>256</v>
      </c>
      <c r="D4" s="92" t="s">
        <v>257</v>
      </c>
      <c r="E4" s="92" t="s">
        <v>278</v>
      </c>
      <c r="F4" s="92" t="s">
        <v>277</v>
      </c>
      <c r="G4" s="92" t="s">
        <v>279</v>
      </c>
    </row>
    <row r="5" spans="1:7" ht="19.5" customHeight="1">
      <c r="A5" s="76"/>
      <c r="B5" s="76"/>
      <c r="C5" s="76"/>
      <c r="D5" s="77"/>
      <c r="E5" s="77"/>
      <c r="F5" s="77"/>
      <c r="G5" s="77"/>
    </row>
    <row r="6" spans="1:9" ht="19.5" customHeight="1">
      <c r="A6" s="78" t="s">
        <v>38</v>
      </c>
      <c r="B6" s="79"/>
      <c r="C6" s="119">
        <f>SUM(C8:C11)</f>
        <v>16505</v>
      </c>
      <c r="D6" s="119">
        <f>SUM(D8:D11)</f>
        <v>4295</v>
      </c>
      <c r="E6" s="119">
        <f>D6+C6</f>
        <v>20800</v>
      </c>
      <c r="F6" s="116">
        <v>117</v>
      </c>
      <c r="G6" s="116">
        <v>117.73</v>
      </c>
      <c r="H6" s="135"/>
      <c r="I6" s="34"/>
    </row>
    <row r="7" spans="1:9" ht="19.5" customHeight="1">
      <c r="A7" s="78" t="s">
        <v>37</v>
      </c>
      <c r="B7" s="79"/>
      <c r="C7" s="121"/>
      <c r="D7" s="121"/>
      <c r="E7" s="121"/>
      <c r="F7" s="117"/>
      <c r="G7" s="117"/>
      <c r="H7" s="135"/>
      <c r="I7" s="34"/>
    </row>
    <row r="8" spans="1:9" ht="19.5" customHeight="1">
      <c r="A8" s="80"/>
      <c r="B8" s="2" t="s">
        <v>40</v>
      </c>
      <c r="C8" s="121">
        <v>16038</v>
      </c>
      <c r="D8" s="121">
        <v>4180</v>
      </c>
      <c r="E8" s="121">
        <v>20218</v>
      </c>
      <c r="F8" s="117">
        <v>117.37</v>
      </c>
      <c r="G8" s="117">
        <v>118.05</v>
      </c>
      <c r="H8" s="135"/>
      <c r="I8" s="34"/>
    </row>
    <row r="9" spans="1:9" ht="19.5" customHeight="1">
      <c r="A9" s="79"/>
      <c r="B9" s="2" t="s">
        <v>41</v>
      </c>
      <c r="C9" s="121">
        <v>0</v>
      </c>
      <c r="D9" s="121">
        <v>0</v>
      </c>
      <c r="E9" s="121">
        <v>0</v>
      </c>
      <c r="F9" s="120">
        <v>0</v>
      </c>
      <c r="G9" s="120">
        <v>0</v>
      </c>
      <c r="H9" s="135"/>
      <c r="I9" s="34"/>
    </row>
    <row r="10" spans="1:9" ht="19.5" customHeight="1">
      <c r="A10" s="79"/>
      <c r="B10" s="2" t="s">
        <v>42</v>
      </c>
      <c r="C10" s="121">
        <v>467</v>
      </c>
      <c r="D10" s="121">
        <v>115</v>
      </c>
      <c r="E10" s="121">
        <v>582</v>
      </c>
      <c r="F10" s="117">
        <v>104.96</v>
      </c>
      <c r="G10" s="117">
        <v>107.52</v>
      </c>
      <c r="H10" s="135"/>
      <c r="I10" s="34"/>
    </row>
    <row r="11" spans="1:9" ht="19.5" customHeight="1">
      <c r="A11" s="79"/>
      <c r="B11" s="2" t="s">
        <v>45</v>
      </c>
      <c r="C11" s="121">
        <v>0</v>
      </c>
      <c r="D11" s="121">
        <v>0</v>
      </c>
      <c r="E11" s="121">
        <f>SUM(C11:D11)</f>
        <v>0</v>
      </c>
      <c r="F11" s="120">
        <v>0</v>
      </c>
      <c r="G11" s="120">
        <v>0</v>
      </c>
      <c r="H11" s="135"/>
      <c r="I11" s="34"/>
    </row>
    <row r="12" spans="1:9" ht="19.5" customHeight="1">
      <c r="A12" s="81" t="s">
        <v>39</v>
      </c>
      <c r="B12" s="5"/>
      <c r="C12" s="119">
        <f>SUM(C14:C17)</f>
        <v>984279</v>
      </c>
      <c r="D12" s="119">
        <f>SUM(D14:D17)</f>
        <v>254457</v>
      </c>
      <c r="E12" s="119">
        <f>SUM(C12:D12)</f>
        <v>1238736</v>
      </c>
      <c r="F12" s="116">
        <v>117.21</v>
      </c>
      <c r="G12" s="116">
        <v>118.47</v>
      </c>
      <c r="H12" s="135"/>
      <c r="I12" s="34"/>
    </row>
    <row r="13" spans="1:9" ht="19.5" customHeight="1">
      <c r="A13" s="81" t="s">
        <v>202</v>
      </c>
      <c r="B13" s="5"/>
      <c r="C13" s="121"/>
      <c r="D13" s="121"/>
      <c r="E13" s="121"/>
      <c r="F13" s="117"/>
      <c r="G13" s="117"/>
      <c r="H13" s="135"/>
      <c r="I13" s="34"/>
    </row>
    <row r="14" spans="1:9" ht="19.5" customHeight="1">
      <c r="A14" s="5"/>
      <c r="B14" s="2" t="s">
        <v>40</v>
      </c>
      <c r="C14" s="121">
        <v>983790</v>
      </c>
      <c r="D14" s="121">
        <v>254338</v>
      </c>
      <c r="E14" s="121">
        <v>1238128</v>
      </c>
      <c r="F14" s="117">
        <v>117.22</v>
      </c>
      <c r="G14" s="117">
        <v>118.48</v>
      </c>
      <c r="H14" s="135"/>
      <c r="I14" s="34"/>
    </row>
    <row r="15" spans="1:9" ht="19.5" customHeight="1">
      <c r="A15" s="5"/>
      <c r="B15" s="2" t="s">
        <v>41</v>
      </c>
      <c r="C15" s="121">
        <v>0</v>
      </c>
      <c r="D15" s="121">
        <v>0</v>
      </c>
      <c r="E15" s="121">
        <v>0</v>
      </c>
      <c r="F15" s="120">
        <v>0</v>
      </c>
      <c r="G15" s="120">
        <v>0</v>
      </c>
      <c r="H15" s="135"/>
      <c r="I15" s="34"/>
    </row>
    <row r="16" spans="1:9" ht="19.5" customHeight="1">
      <c r="A16" s="5"/>
      <c r="B16" s="2" t="s">
        <v>42</v>
      </c>
      <c r="C16" s="121">
        <v>489</v>
      </c>
      <c r="D16" s="121">
        <v>119</v>
      </c>
      <c r="E16" s="121">
        <v>608</v>
      </c>
      <c r="F16" s="117">
        <v>106.06</v>
      </c>
      <c r="G16" s="117">
        <v>108.73</v>
      </c>
      <c r="H16" s="135"/>
      <c r="I16" s="34"/>
    </row>
    <row r="17" spans="1:8" ht="19.5" customHeight="1">
      <c r="A17" s="5"/>
      <c r="B17" s="2" t="s">
        <v>45</v>
      </c>
      <c r="C17" s="121">
        <v>0</v>
      </c>
      <c r="D17" s="121">
        <v>0</v>
      </c>
      <c r="E17" s="121">
        <f>SUM(C17:D17)</f>
        <v>0</v>
      </c>
      <c r="F17" s="120">
        <v>0</v>
      </c>
      <c r="G17" s="120">
        <v>0</v>
      </c>
      <c r="H17" s="135"/>
    </row>
    <row r="18" spans="1:7" ht="18" customHeight="1">
      <c r="A18" s="82"/>
      <c r="B18" s="2"/>
      <c r="C18" s="2"/>
      <c r="D18" s="9"/>
      <c r="E18" s="10"/>
      <c r="F18" s="83"/>
      <c r="G18" s="83"/>
    </row>
    <row r="19" spans="1:7" ht="18" customHeight="1">
      <c r="A19" s="11"/>
      <c r="B19" s="2"/>
      <c r="C19" s="2"/>
      <c r="D19" s="9"/>
      <c r="E19" s="10"/>
      <c r="F19" s="14"/>
      <c r="G19" s="14"/>
    </row>
  </sheetData>
  <sheetProtection/>
  <mergeCells count="1">
    <mergeCell ref="A1:G1"/>
  </mergeCells>
  <printOptions/>
  <pageMargins left="0.7480314960629921" right="0.1968503937007874" top="0.9055118110236221" bottom="0.6299212598425197" header="0.31496062992125984"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8"/>
  <sheetViews>
    <sheetView zoomScalePageLayoutView="0" workbookViewId="0" topLeftCell="A1">
      <selection activeCell="J24" sqref="J24"/>
    </sheetView>
  </sheetViews>
  <sheetFormatPr defaultColWidth="9.140625" defaultRowHeight="12.75"/>
  <cols>
    <col min="1" max="1" width="3.00390625" style="7" customWidth="1"/>
    <col min="2" max="2" width="26.140625" style="7" customWidth="1"/>
    <col min="3" max="3" width="12.7109375" style="7" customWidth="1"/>
    <col min="4" max="5" width="12.140625" style="7" customWidth="1"/>
    <col min="6" max="6" width="14.28125" style="7" customWidth="1"/>
    <col min="7" max="7" width="13.8515625" style="7" customWidth="1"/>
    <col min="8" max="8" width="9.140625" style="7" customWidth="1"/>
    <col min="9" max="9" width="11.8515625" style="7" customWidth="1"/>
    <col min="10" max="16384" width="9.140625" style="7" customWidth="1"/>
  </cols>
  <sheetData>
    <row r="1" spans="1:7" s="98" customFormat="1" ht="24" customHeight="1">
      <c r="A1" s="172" t="s">
        <v>219</v>
      </c>
      <c r="B1" s="172"/>
      <c r="C1" s="172"/>
      <c r="D1" s="172"/>
      <c r="E1" s="172"/>
      <c r="F1" s="172"/>
      <c r="G1" s="172"/>
    </row>
    <row r="2" spans="4:5" ht="19.5" customHeight="1">
      <c r="D2" s="9"/>
      <c r="E2" s="10"/>
    </row>
    <row r="3" spans="4:5" ht="19.5" customHeight="1">
      <c r="D3" s="9"/>
      <c r="E3" s="10"/>
    </row>
    <row r="4" spans="1:7" ht="76.5" customHeight="1">
      <c r="A4" s="75"/>
      <c r="B4" s="75"/>
      <c r="C4" s="92" t="s">
        <v>287</v>
      </c>
      <c r="D4" s="92" t="s">
        <v>288</v>
      </c>
      <c r="E4" s="92" t="s">
        <v>278</v>
      </c>
      <c r="F4" s="92" t="s">
        <v>277</v>
      </c>
      <c r="G4" s="92" t="s">
        <v>279</v>
      </c>
    </row>
    <row r="5" spans="1:7" ht="19.5" customHeight="1">
      <c r="A5" s="5"/>
      <c r="B5" s="5"/>
      <c r="C5" s="5"/>
      <c r="D5" s="9"/>
      <c r="E5" s="10"/>
      <c r="F5" s="5"/>
      <c r="G5" s="5"/>
    </row>
    <row r="6" spans="1:9" ht="19.5" customHeight="1">
      <c r="A6" s="84" t="s">
        <v>46</v>
      </c>
      <c r="B6" s="61"/>
      <c r="C6" s="119">
        <f>SUM(C8:C11)</f>
        <v>19154</v>
      </c>
      <c r="D6" s="119">
        <f>SUM(D8:D11)</f>
        <v>4707</v>
      </c>
      <c r="E6" s="119">
        <f>D6+C6</f>
        <v>23861</v>
      </c>
      <c r="F6" s="116">
        <v>104.22</v>
      </c>
      <c r="G6" s="116">
        <v>104.55</v>
      </c>
      <c r="I6" s="34"/>
    </row>
    <row r="7" spans="1:9" ht="19.5" customHeight="1">
      <c r="A7" s="84" t="s">
        <v>200</v>
      </c>
      <c r="B7" s="61"/>
      <c r="C7" s="121"/>
      <c r="D7" s="121"/>
      <c r="E7" s="121"/>
      <c r="F7" s="117"/>
      <c r="G7" s="117"/>
      <c r="I7" s="34"/>
    </row>
    <row r="8" spans="1:9" ht="19.5" customHeight="1">
      <c r="A8" s="82"/>
      <c r="B8" s="2" t="s">
        <v>40</v>
      </c>
      <c r="C8" s="121">
        <v>16750</v>
      </c>
      <c r="D8" s="121">
        <v>4171</v>
      </c>
      <c r="E8" s="121">
        <v>20921</v>
      </c>
      <c r="F8" s="117">
        <v>106.02</v>
      </c>
      <c r="G8" s="117">
        <v>106.55</v>
      </c>
      <c r="I8" s="34"/>
    </row>
    <row r="9" spans="1:9" ht="19.5" customHeight="1">
      <c r="A9" s="82"/>
      <c r="B9" s="2" t="s">
        <v>41</v>
      </c>
      <c r="C9" s="121">
        <v>0</v>
      </c>
      <c r="D9" s="121">
        <v>0</v>
      </c>
      <c r="E9" s="121">
        <v>0</v>
      </c>
      <c r="F9" s="120">
        <v>0</v>
      </c>
      <c r="G9" s="120">
        <v>0</v>
      </c>
      <c r="I9" s="34"/>
    </row>
    <row r="10" spans="1:9" ht="19.5" customHeight="1">
      <c r="A10" s="82"/>
      <c r="B10" s="2" t="s">
        <v>42</v>
      </c>
      <c r="C10" s="121">
        <v>2404</v>
      </c>
      <c r="D10" s="121">
        <v>536</v>
      </c>
      <c r="E10" s="121">
        <v>2940</v>
      </c>
      <c r="F10" s="117">
        <v>92.03</v>
      </c>
      <c r="G10" s="117">
        <v>92.23</v>
      </c>
      <c r="I10" s="34"/>
    </row>
    <row r="11" spans="1:9" ht="19.5" customHeight="1">
      <c r="A11" s="82"/>
      <c r="B11" s="2" t="s">
        <v>45</v>
      </c>
      <c r="C11" s="121">
        <v>0</v>
      </c>
      <c r="D11" s="121">
        <v>0</v>
      </c>
      <c r="E11" s="121">
        <f>SUM(C11:D11)</f>
        <v>0</v>
      </c>
      <c r="F11" s="120">
        <v>0</v>
      </c>
      <c r="G11" s="120">
        <v>0</v>
      </c>
      <c r="I11" s="34"/>
    </row>
    <row r="12" spans="1:9" ht="19.5" customHeight="1">
      <c r="A12" s="84" t="s">
        <v>47</v>
      </c>
      <c r="B12" s="61"/>
      <c r="C12" s="119">
        <f>SUM(C14:C17)</f>
        <v>918197</v>
      </c>
      <c r="D12" s="119">
        <f>SUM(D14:D17)</f>
        <v>222518</v>
      </c>
      <c r="E12" s="119">
        <f>SUM(C12:D12)</f>
        <v>1140715</v>
      </c>
      <c r="F12" s="116">
        <v>101.3</v>
      </c>
      <c r="G12" s="116">
        <v>101.59</v>
      </c>
      <c r="I12" s="34"/>
    </row>
    <row r="13" spans="1:9" ht="19.5" customHeight="1">
      <c r="A13" s="84" t="s">
        <v>201</v>
      </c>
      <c r="B13" s="61"/>
      <c r="C13" s="121"/>
      <c r="D13" s="121"/>
      <c r="E13" s="121"/>
      <c r="F13" s="117"/>
      <c r="G13" s="117"/>
      <c r="I13" s="34"/>
    </row>
    <row r="14" spans="1:9" ht="19.5" customHeight="1">
      <c r="A14" s="82"/>
      <c r="B14" s="2" t="s">
        <v>40</v>
      </c>
      <c r="C14" s="121">
        <v>576659</v>
      </c>
      <c r="D14" s="121">
        <v>143821</v>
      </c>
      <c r="E14" s="121">
        <v>720480</v>
      </c>
      <c r="F14" s="117">
        <v>106.36</v>
      </c>
      <c r="G14" s="117">
        <v>106.74</v>
      </c>
      <c r="I14" s="34"/>
    </row>
    <row r="15" spans="1:9" ht="19.5" customHeight="1">
      <c r="A15" s="82"/>
      <c r="B15" s="2" t="s">
        <v>41</v>
      </c>
      <c r="C15" s="121">
        <v>0</v>
      </c>
      <c r="D15" s="121">
        <v>0</v>
      </c>
      <c r="E15" s="121">
        <v>0</v>
      </c>
      <c r="F15" s="120">
        <v>0</v>
      </c>
      <c r="G15" s="120">
        <v>0</v>
      </c>
      <c r="I15" s="34"/>
    </row>
    <row r="16" spans="1:9" ht="19.5" customHeight="1">
      <c r="A16" s="82"/>
      <c r="B16" s="2" t="s">
        <v>42</v>
      </c>
      <c r="C16" s="121">
        <v>341538</v>
      </c>
      <c r="D16" s="121">
        <v>78697</v>
      </c>
      <c r="E16" s="121">
        <v>420235</v>
      </c>
      <c r="F16" s="117">
        <v>93.2</v>
      </c>
      <c r="G16" s="117">
        <v>93.84</v>
      </c>
      <c r="I16" s="34"/>
    </row>
    <row r="17" spans="1:7" ht="19.5" customHeight="1">
      <c r="A17" s="82"/>
      <c r="B17" s="2" t="s">
        <v>45</v>
      </c>
      <c r="C17" s="121">
        <v>0</v>
      </c>
      <c r="D17" s="121">
        <v>0</v>
      </c>
      <c r="E17" s="121">
        <f>SUM(C17:D17)</f>
        <v>0</v>
      </c>
      <c r="F17" s="120">
        <v>0</v>
      </c>
      <c r="G17" s="120">
        <v>0</v>
      </c>
    </row>
    <row r="18" spans="1:7" ht="19.5" customHeight="1">
      <c r="A18" s="82"/>
      <c r="B18" s="2"/>
      <c r="C18" s="2"/>
      <c r="D18" s="5"/>
      <c r="E18" s="5"/>
      <c r="F18" s="5"/>
      <c r="G18" s="5"/>
    </row>
    <row r="19" ht="19.5" customHeight="1"/>
    <row r="20" ht="19.5" customHeight="1"/>
  </sheetData>
  <sheetProtection/>
  <mergeCells count="1">
    <mergeCell ref="A1:G1"/>
  </mergeCells>
  <printOptions/>
  <pageMargins left="0.7480314960629921" right="0.1968503937007874" top="0.9055118110236221" bottom="0.6299212598425197" header="0.31496062992125984"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4"/>
  <sheetViews>
    <sheetView zoomScalePageLayoutView="0" workbookViewId="0" topLeftCell="A10">
      <selection activeCell="G13" sqref="G13"/>
    </sheetView>
  </sheetViews>
  <sheetFormatPr defaultColWidth="9.140625" defaultRowHeight="16.5" customHeight="1"/>
  <cols>
    <col min="1" max="1" width="3.421875" style="86" customWidth="1"/>
    <col min="2" max="2" width="29.7109375" style="86" customWidth="1"/>
    <col min="3" max="5" width="11.7109375" style="86" customWidth="1"/>
    <col min="6" max="6" width="12.7109375" style="86" customWidth="1"/>
    <col min="7" max="7" width="13.28125" style="86" customWidth="1"/>
    <col min="8" max="16384" width="9.140625" style="86" customWidth="1"/>
  </cols>
  <sheetData>
    <row r="1" spans="1:6" s="35" customFormat="1" ht="24" customHeight="1">
      <c r="A1" s="171" t="s">
        <v>220</v>
      </c>
      <c r="B1" s="171"/>
      <c r="C1" s="171"/>
      <c r="D1" s="171"/>
      <c r="E1" s="171"/>
      <c r="F1" s="171"/>
    </row>
    <row r="2" spans="1:6" s="21" customFormat="1" ht="19.5" customHeight="1">
      <c r="A2" s="161"/>
      <c r="B2" s="161"/>
      <c r="C2" s="161"/>
      <c r="D2" s="161"/>
      <c r="E2" s="161"/>
      <c r="F2" s="161"/>
    </row>
    <row r="3" spans="1:6" ht="16.5" customHeight="1">
      <c r="A3" s="126"/>
      <c r="B3" s="126"/>
      <c r="C3" s="126"/>
      <c r="D3" s="126"/>
      <c r="E3" s="126"/>
      <c r="F3" s="126"/>
    </row>
    <row r="4" spans="1:7" ht="72" customHeight="1">
      <c r="A4" s="127"/>
      <c r="B4" s="127"/>
      <c r="C4" s="92" t="s">
        <v>282</v>
      </c>
      <c r="D4" s="92" t="s">
        <v>283</v>
      </c>
      <c r="E4" s="92" t="s">
        <v>280</v>
      </c>
      <c r="F4" s="92" t="s">
        <v>284</v>
      </c>
      <c r="G4" s="92" t="s">
        <v>285</v>
      </c>
    </row>
    <row r="5" ht="12.75" customHeight="1">
      <c r="F5" s="128"/>
    </row>
    <row r="6" spans="1:6" ht="18" customHeight="1">
      <c r="A6" s="59" t="s">
        <v>187</v>
      </c>
      <c r="F6" s="128"/>
    </row>
    <row r="7" spans="2:7" ht="18" customHeight="1">
      <c r="B7" s="86" t="s">
        <v>32</v>
      </c>
      <c r="C7" s="112">
        <v>73</v>
      </c>
      <c r="D7" s="112">
        <v>41</v>
      </c>
      <c r="E7" s="112">
        <v>215</v>
      </c>
      <c r="F7" s="134">
        <v>151.85185185185185</v>
      </c>
      <c r="G7" s="154">
        <v>114.97326203208556</v>
      </c>
    </row>
    <row r="8" spans="2:7" ht="18" customHeight="1">
      <c r="B8" s="129" t="s">
        <v>40</v>
      </c>
      <c r="C8" s="112">
        <v>72</v>
      </c>
      <c r="D8" s="112">
        <v>41</v>
      </c>
      <c r="E8" s="112">
        <v>210</v>
      </c>
      <c r="F8" s="134">
        <v>151.85185185185185</v>
      </c>
      <c r="G8" s="154">
        <v>114.13043478260869</v>
      </c>
    </row>
    <row r="9" spans="2:7" ht="18" customHeight="1">
      <c r="B9" s="129" t="s">
        <v>41</v>
      </c>
      <c r="C9" s="112">
        <v>1</v>
      </c>
      <c r="D9" s="112">
        <v>0</v>
      </c>
      <c r="E9" s="112">
        <v>5</v>
      </c>
      <c r="F9" s="134" t="s">
        <v>259</v>
      </c>
      <c r="G9" s="154">
        <v>166.66666666666669</v>
      </c>
    </row>
    <row r="10" spans="2:7" ht="18" customHeight="1">
      <c r="B10" s="129" t="s">
        <v>42</v>
      </c>
      <c r="C10" s="112">
        <v>0</v>
      </c>
      <c r="D10" s="112">
        <v>0</v>
      </c>
      <c r="E10" s="112">
        <v>0</v>
      </c>
      <c r="F10" s="134" t="s">
        <v>259</v>
      </c>
      <c r="G10" s="154">
        <v>0</v>
      </c>
    </row>
    <row r="11" spans="2:7" ht="18" customHeight="1">
      <c r="B11" s="86" t="s">
        <v>33</v>
      </c>
      <c r="C11" s="112">
        <v>18</v>
      </c>
      <c r="D11" s="112">
        <v>23</v>
      </c>
      <c r="E11" s="112">
        <v>71</v>
      </c>
      <c r="F11" s="134" t="s">
        <v>260</v>
      </c>
      <c r="G11" s="154">
        <v>151.06382978723406</v>
      </c>
    </row>
    <row r="12" spans="2:7" ht="18" customHeight="1">
      <c r="B12" s="129" t="s">
        <v>40</v>
      </c>
      <c r="C12" s="112">
        <v>17</v>
      </c>
      <c r="D12" s="112">
        <v>23</v>
      </c>
      <c r="E12" s="112">
        <v>69</v>
      </c>
      <c r="F12" s="134" t="s">
        <v>260</v>
      </c>
      <c r="G12" s="154">
        <v>160.46511627906978</v>
      </c>
    </row>
    <row r="13" spans="2:7" ht="18" customHeight="1">
      <c r="B13" s="129" t="s">
        <v>41</v>
      </c>
      <c r="C13" s="112">
        <v>1</v>
      </c>
      <c r="D13" s="112">
        <v>0</v>
      </c>
      <c r="E13" s="112">
        <v>2</v>
      </c>
      <c r="F13" s="134">
        <v>0</v>
      </c>
      <c r="G13" s="154">
        <v>50</v>
      </c>
    </row>
    <row r="14" spans="2:7" ht="18" customHeight="1">
      <c r="B14" s="129" t="s">
        <v>42</v>
      </c>
      <c r="C14" s="112">
        <v>0</v>
      </c>
      <c r="D14" s="112">
        <v>0</v>
      </c>
      <c r="E14" s="112">
        <v>0</v>
      </c>
      <c r="F14" s="134">
        <v>0</v>
      </c>
      <c r="G14" s="154">
        <v>0</v>
      </c>
    </row>
    <row r="15" spans="2:7" ht="18" customHeight="1">
      <c r="B15" s="86" t="s">
        <v>34</v>
      </c>
      <c r="C15" s="112">
        <v>68</v>
      </c>
      <c r="D15" s="112">
        <v>32</v>
      </c>
      <c r="E15" s="112">
        <v>203</v>
      </c>
      <c r="F15" s="134">
        <v>160</v>
      </c>
      <c r="G15" s="154">
        <v>129.29936305732483</v>
      </c>
    </row>
    <row r="16" spans="2:7" ht="18" customHeight="1">
      <c r="B16" s="129" t="s">
        <v>40</v>
      </c>
      <c r="C16" s="112">
        <v>68</v>
      </c>
      <c r="D16" s="112">
        <v>32</v>
      </c>
      <c r="E16" s="112">
        <v>199</v>
      </c>
      <c r="F16" s="134">
        <v>160</v>
      </c>
      <c r="G16" s="154">
        <v>126.7515923566879</v>
      </c>
    </row>
    <row r="17" spans="2:7" ht="18" customHeight="1">
      <c r="B17" s="129" t="s">
        <v>41</v>
      </c>
      <c r="C17" s="112">
        <v>0</v>
      </c>
      <c r="D17" s="112">
        <v>0</v>
      </c>
      <c r="E17" s="112">
        <v>4</v>
      </c>
      <c r="F17" s="134">
        <v>0</v>
      </c>
      <c r="G17" s="154">
        <v>0</v>
      </c>
    </row>
    <row r="18" spans="2:7" ht="18" customHeight="1">
      <c r="B18" s="129" t="s">
        <v>42</v>
      </c>
      <c r="C18" s="112">
        <v>0</v>
      </c>
      <c r="D18" s="112">
        <v>0</v>
      </c>
      <c r="E18" s="112">
        <v>0</v>
      </c>
      <c r="F18" s="134">
        <v>0</v>
      </c>
      <c r="G18" s="134">
        <v>0</v>
      </c>
    </row>
    <row r="19" spans="1:7" ht="18" customHeight="1">
      <c r="A19" s="59" t="s">
        <v>188</v>
      </c>
      <c r="C19" s="112"/>
      <c r="D19" s="112"/>
      <c r="E19" s="112"/>
      <c r="F19" s="134"/>
      <c r="G19" s="154"/>
    </row>
    <row r="20" spans="2:7" ht="18" customHeight="1">
      <c r="B20" s="86" t="s">
        <v>35</v>
      </c>
      <c r="C20" s="112">
        <v>13</v>
      </c>
      <c r="D20" s="112">
        <v>12</v>
      </c>
      <c r="E20" s="112">
        <v>49</v>
      </c>
      <c r="F20" s="134" t="s">
        <v>286</v>
      </c>
      <c r="G20" s="154" t="s">
        <v>262</v>
      </c>
    </row>
    <row r="21" spans="2:7" ht="18" customHeight="1">
      <c r="B21" s="86" t="s">
        <v>33</v>
      </c>
      <c r="C21" s="112">
        <v>0</v>
      </c>
      <c r="D21" s="112">
        <v>0</v>
      </c>
      <c r="E21" s="112">
        <v>0</v>
      </c>
      <c r="F21" s="134">
        <v>0</v>
      </c>
      <c r="G21" s="154">
        <v>0</v>
      </c>
    </row>
    <row r="22" spans="2:7" ht="18" customHeight="1">
      <c r="B22" s="86" t="s">
        <v>34</v>
      </c>
      <c r="C22" s="112">
        <v>0</v>
      </c>
      <c r="D22" s="112">
        <v>0</v>
      </c>
      <c r="E22" s="112">
        <v>0</v>
      </c>
      <c r="F22" s="134">
        <v>0</v>
      </c>
      <c r="G22" s="154">
        <v>0</v>
      </c>
    </row>
    <row r="23" spans="2:7" ht="29.25" customHeight="1">
      <c r="B23" s="153" t="s">
        <v>36</v>
      </c>
      <c r="C23" s="112">
        <v>977</v>
      </c>
      <c r="D23" s="112">
        <v>473</v>
      </c>
      <c r="E23" s="112">
        <v>7272</v>
      </c>
      <c r="F23" s="134" t="s">
        <v>261</v>
      </c>
      <c r="G23" s="154" t="s">
        <v>281</v>
      </c>
    </row>
    <row r="24" spans="2:6" ht="16.5" customHeight="1">
      <c r="B24" s="130"/>
      <c r="F24" s="128"/>
    </row>
  </sheetData>
  <sheetProtection/>
  <mergeCells count="2">
    <mergeCell ref="A1:F1"/>
    <mergeCell ref="A2:F2"/>
  </mergeCells>
  <printOptions/>
  <pageMargins left="0.5905511811023623" right="0.11811023622047245" top="0.9055118110236221" bottom="0.6299212598425197" header="0.3149606299212598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6"/>
  <sheetViews>
    <sheetView zoomScalePageLayoutView="0" workbookViewId="0" topLeftCell="A1">
      <selection activeCell="J24" sqref="J24"/>
    </sheetView>
  </sheetViews>
  <sheetFormatPr defaultColWidth="9.140625" defaultRowHeight="12.75"/>
  <cols>
    <col min="1" max="1" width="25.57421875" style="137" customWidth="1"/>
    <col min="2" max="2" width="15.00390625" style="137" customWidth="1"/>
    <col min="3" max="4" width="15.7109375" style="137" customWidth="1"/>
    <col min="5" max="5" width="16.28125" style="137" customWidth="1"/>
    <col min="6" max="16384" width="9.140625" style="137" customWidth="1"/>
  </cols>
  <sheetData>
    <row r="1" ht="24" customHeight="1">
      <c r="A1" s="125" t="s">
        <v>264</v>
      </c>
    </row>
    <row r="2" spans="1:5" ht="19.5" customHeight="1">
      <c r="A2" s="138"/>
      <c r="B2" s="138"/>
      <c r="C2" s="138"/>
      <c r="D2" s="138"/>
      <c r="E2" s="138"/>
    </row>
    <row r="3" spans="1:5" s="144" customFormat="1" ht="50.25" customHeight="1">
      <c r="A3" s="143"/>
      <c r="B3" s="141" t="s">
        <v>97</v>
      </c>
      <c r="C3" s="142" t="s">
        <v>235</v>
      </c>
      <c r="D3" s="142" t="s">
        <v>240</v>
      </c>
      <c r="E3" s="142" t="s">
        <v>241</v>
      </c>
    </row>
    <row r="4" spans="1:5" s="144" customFormat="1" ht="18" customHeight="1">
      <c r="A4" s="147"/>
      <c r="B4" s="148"/>
      <c r="C4" s="149"/>
      <c r="D4" s="149"/>
      <c r="E4" s="149"/>
    </row>
    <row r="5" spans="1:5" ht="18" customHeight="1">
      <c r="A5" s="150" t="s">
        <v>237</v>
      </c>
      <c r="B5" s="139" t="s">
        <v>236</v>
      </c>
      <c r="C5" s="140">
        <v>717358</v>
      </c>
      <c r="D5" s="140">
        <v>725704</v>
      </c>
      <c r="E5" s="145">
        <f>D5/C5*100</f>
        <v>101.16343582980882</v>
      </c>
    </row>
    <row r="6" spans="1:5" ht="18" customHeight="1">
      <c r="A6" s="150" t="s">
        <v>238</v>
      </c>
      <c r="B6" s="139" t="s">
        <v>239</v>
      </c>
      <c r="C6" s="140">
        <v>16836</v>
      </c>
      <c r="D6" s="140">
        <v>17364</v>
      </c>
      <c r="E6" s="145">
        <f>D6/C6*100</f>
        <v>103.13613684960798</v>
      </c>
    </row>
  </sheetData>
  <sheetProtection/>
  <printOptions/>
  <pageMargins left="0.9055118110236221" right="0.5118110236220472" top="0.9448818897637796"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9"/>
  <sheetViews>
    <sheetView zoomScalePageLayoutView="0" workbookViewId="0" topLeftCell="A37">
      <selection activeCell="J24" sqref="J24"/>
    </sheetView>
  </sheetViews>
  <sheetFormatPr defaultColWidth="9.140625" defaultRowHeight="12.75"/>
  <cols>
    <col min="1" max="1" width="54.421875" style="0" customWidth="1"/>
    <col min="2" max="3" width="12.7109375" style="0" customWidth="1"/>
    <col min="4" max="4" width="13.28125" style="0" customWidth="1"/>
  </cols>
  <sheetData>
    <row r="1" spans="1:4" ht="24" customHeight="1">
      <c r="A1" s="89" t="s">
        <v>211</v>
      </c>
      <c r="B1" s="88"/>
      <c r="C1" s="88"/>
      <c r="D1" s="88"/>
    </row>
    <row r="2" spans="1:4" ht="22.5" customHeight="1">
      <c r="A2" s="28"/>
      <c r="B2" s="28"/>
      <c r="C2" s="28"/>
      <c r="D2" s="90" t="s">
        <v>65</v>
      </c>
    </row>
    <row r="3" spans="1:4" ht="69" customHeight="1">
      <c r="A3" s="122" t="s">
        <v>208</v>
      </c>
      <c r="B3" s="94" t="s">
        <v>266</v>
      </c>
      <c r="C3" s="94" t="s">
        <v>267</v>
      </c>
      <c r="D3" s="94" t="s">
        <v>242</v>
      </c>
    </row>
    <row r="4" spans="1:4" ht="23.25" customHeight="1">
      <c r="A4" s="42" t="s">
        <v>185</v>
      </c>
      <c r="B4" s="113">
        <v>104.73</v>
      </c>
      <c r="C4" s="113">
        <v>156.47</v>
      </c>
      <c r="D4" s="113">
        <v>144.78</v>
      </c>
    </row>
    <row r="5" spans="1:4" ht="19.5" customHeight="1">
      <c r="A5" s="43" t="s">
        <v>18</v>
      </c>
      <c r="B5" s="114"/>
      <c r="C5" s="114"/>
      <c r="D5" s="114"/>
    </row>
    <row r="6" spans="1:4" ht="19.5" customHeight="1">
      <c r="A6" s="44" t="s">
        <v>163</v>
      </c>
      <c r="B6" s="113">
        <v>104.22</v>
      </c>
      <c r="C6" s="113">
        <v>94.73</v>
      </c>
      <c r="D6" s="113">
        <v>97.65</v>
      </c>
    </row>
    <row r="7" spans="1:4" ht="19.5" customHeight="1">
      <c r="A7" s="45" t="s">
        <v>164</v>
      </c>
      <c r="B7" s="114">
        <v>99.42</v>
      </c>
      <c r="C7" s="114">
        <v>103.65</v>
      </c>
      <c r="D7" s="114">
        <v>109.07</v>
      </c>
    </row>
    <row r="8" spans="1:4" ht="19.5" customHeight="1">
      <c r="A8" s="45" t="s">
        <v>165</v>
      </c>
      <c r="B8" s="114">
        <v>105.78</v>
      </c>
      <c r="C8" s="114">
        <v>91.95</v>
      </c>
      <c r="D8" s="114">
        <v>94.35</v>
      </c>
    </row>
    <row r="9" spans="1:4" ht="19.5" customHeight="1">
      <c r="A9" s="45" t="s">
        <v>166</v>
      </c>
      <c r="B9" s="114">
        <v>114.89</v>
      </c>
      <c r="C9" s="114">
        <v>112.5</v>
      </c>
      <c r="D9" s="114">
        <v>98.98</v>
      </c>
    </row>
    <row r="10" spans="1:4" s="29" customFormat="1" ht="19.5" customHeight="1">
      <c r="A10" s="44" t="s">
        <v>167</v>
      </c>
      <c r="B10" s="113">
        <v>104.17</v>
      </c>
      <c r="C10" s="113">
        <v>161.93</v>
      </c>
      <c r="D10" s="113">
        <v>150.09</v>
      </c>
    </row>
    <row r="11" spans="1:4" ht="19.5" customHeight="1">
      <c r="A11" s="45" t="s">
        <v>66</v>
      </c>
      <c r="B11" s="114">
        <v>64.54</v>
      </c>
      <c r="C11" s="114">
        <v>91.55</v>
      </c>
      <c r="D11" s="114">
        <v>106.02</v>
      </c>
    </row>
    <row r="12" spans="1:4" ht="19.5" customHeight="1">
      <c r="A12" s="45" t="s">
        <v>67</v>
      </c>
      <c r="B12" s="114">
        <v>128.93</v>
      </c>
      <c r="C12" s="114">
        <v>90.39</v>
      </c>
      <c r="D12" s="114">
        <v>90.04</v>
      </c>
    </row>
    <row r="13" spans="1:4" ht="19.5" customHeight="1">
      <c r="A13" s="45" t="s">
        <v>168</v>
      </c>
      <c r="B13" s="114">
        <v>89</v>
      </c>
      <c r="C13" s="114">
        <v>126.86</v>
      </c>
      <c r="D13" s="114">
        <v>152.28</v>
      </c>
    </row>
    <row r="14" spans="1:4" ht="19.5" customHeight="1">
      <c r="A14" s="45" t="s">
        <v>68</v>
      </c>
      <c r="B14" s="114">
        <v>102.01</v>
      </c>
      <c r="C14" s="114">
        <v>83.95</v>
      </c>
      <c r="D14" s="114">
        <v>92.08</v>
      </c>
    </row>
    <row r="15" spans="1:4" ht="19.5" customHeight="1">
      <c r="A15" s="45" t="s">
        <v>69</v>
      </c>
      <c r="B15" s="114">
        <v>112.35</v>
      </c>
      <c r="C15" s="114">
        <v>107.04</v>
      </c>
      <c r="D15" s="114">
        <v>100.38</v>
      </c>
    </row>
    <row r="16" spans="1:4" ht="19.5" customHeight="1">
      <c r="A16" s="45" t="s">
        <v>169</v>
      </c>
      <c r="B16" s="114">
        <v>102.49</v>
      </c>
      <c r="C16" s="114">
        <v>106.86</v>
      </c>
      <c r="D16" s="114">
        <v>110.34</v>
      </c>
    </row>
    <row r="17" spans="1:4" ht="30" customHeight="1">
      <c r="A17" s="45" t="s">
        <v>70</v>
      </c>
      <c r="B17" s="114">
        <v>103.33</v>
      </c>
      <c r="C17" s="114">
        <v>92.95</v>
      </c>
      <c r="D17" s="114">
        <v>96.64</v>
      </c>
    </row>
    <row r="18" spans="1:4" ht="19.5" customHeight="1">
      <c r="A18" s="45" t="s">
        <v>71</v>
      </c>
      <c r="B18" s="114">
        <v>102.27</v>
      </c>
      <c r="C18" s="114">
        <v>100.68</v>
      </c>
      <c r="D18" s="114">
        <v>115.24</v>
      </c>
    </row>
    <row r="19" spans="1:4" ht="19.5" customHeight="1">
      <c r="A19" s="45" t="s">
        <v>170</v>
      </c>
      <c r="B19" s="114">
        <v>100.7</v>
      </c>
      <c r="C19" s="114">
        <v>109.35</v>
      </c>
      <c r="D19" s="114">
        <v>110.38</v>
      </c>
    </row>
    <row r="20" spans="1:4" ht="19.5" customHeight="1">
      <c r="A20" s="45" t="s">
        <v>72</v>
      </c>
      <c r="B20" s="114">
        <v>107.83</v>
      </c>
      <c r="C20" s="114">
        <v>2859.84</v>
      </c>
      <c r="D20" s="114">
        <v>1998</v>
      </c>
    </row>
    <row r="21" spans="1:4" ht="19.5" customHeight="1">
      <c r="A21" s="45" t="s">
        <v>171</v>
      </c>
      <c r="B21" s="114">
        <v>102.6</v>
      </c>
      <c r="C21" s="114">
        <v>283.51</v>
      </c>
      <c r="D21" s="114">
        <v>323.78</v>
      </c>
    </row>
    <row r="22" spans="1:4" ht="19.5" customHeight="1">
      <c r="A22" s="45" t="s">
        <v>172</v>
      </c>
      <c r="B22" s="114">
        <v>106.43</v>
      </c>
      <c r="C22" s="114">
        <v>106.39</v>
      </c>
      <c r="D22" s="114">
        <v>105.72</v>
      </c>
    </row>
    <row r="23" spans="1:4" ht="19.5" customHeight="1">
      <c r="A23" s="45" t="s">
        <v>73</v>
      </c>
      <c r="B23" s="114">
        <v>100.5</v>
      </c>
      <c r="C23" s="114">
        <v>101.09</v>
      </c>
      <c r="D23" s="114">
        <v>104.22</v>
      </c>
    </row>
    <row r="24" spans="1:4" ht="19.5" customHeight="1">
      <c r="A24" s="45" t="s">
        <v>173</v>
      </c>
      <c r="B24" s="114">
        <v>104.78</v>
      </c>
      <c r="C24" s="114">
        <v>105.75</v>
      </c>
      <c r="D24" s="114">
        <v>101.21</v>
      </c>
    </row>
    <row r="25" spans="1:4" ht="19.5" customHeight="1">
      <c r="A25" s="45" t="s">
        <v>74</v>
      </c>
      <c r="B25" s="114">
        <v>106.78</v>
      </c>
      <c r="C25" s="114">
        <v>104.13</v>
      </c>
      <c r="D25" s="114">
        <v>102.23</v>
      </c>
    </row>
    <row r="26" spans="1:4" ht="19.5" customHeight="1">
      <c r="A26" s="45" t="s">
        <v>174</v>
      </c>
      <c r="B26" s="114">
        <v>103.23</v>
      </c>
      <c r="C26" s="114">
        <v>96.2</v>
      </c>
      <c r="D26" s="114">
        <v>100.51</v>
      </c>
    </row>
    <row r="27" spans="1:4" ht="19.5" customHeight="1">
      <c r="A27" s="45" t="s">
        <v>175</v>
      </c>
      <c r="B27" s="114">
        <v>143.94</v>
      </c>
      <c r="C27" s="114">
        <v>75.55</v>
      </c>
      <c r="D27" s="114">
        <v>36.97</v>
      </c>
    </row>
    <row r="28" spans="1:4" ht="19.5" customHeight="1">
      <c r="A28" s="45" t="s">
        <v>176</v>
      </c>
      <c r="B28" s="114">
        <v>110.04</v>
      </c>
      <c r="C28" s="114">
        <v>109.42</v>
      </c>
      <c r="D28" s="114">
        <v>95.78</v>
      </c>
    </row>
    <row r="29" spans="1:4" s="109" customFormat="1" ht="19.5" customHeight="1">
      <c r="A29" s="45" t="s">
        <v>203</v>
      </c>
      <c r="B29" s="114">
        <v>110.07</v>
      </c>
      <c r="C29" s="114">
        <v>957.79</v>
      </c>
      <c r="D29" s="114">
        <v>76.01</v>
      </c>
    </row>
    <row r="30" spans="1:4" ht="19.5" customHeight="1">
      <c r="A30" s="45" t="s">
        <v>177</v>
      </c>
      <c r="B30" s="114">
        <v>103.2</v>
      </c>
      <c r="C30" s="114">
        <v>94.93</v>
      </c>
      <c r="D30" s="114">
        <v>100.42</v>
      </c>
    </row>
    <row r="31" spans="1:4" ht="19.5" customHeight="1">
      <c r="A31" s="45" t="s">
        <v>75</v>
      </c>
      <c r="B31" s="114">
        <v>101.95</v>
      </c>
      <c r="C31" s="114">
        <v>91.02</v>
      </c>
      <c r="D31" s="114">
        <v>96.98</v>
      </c>
    </row>
    <row r="32" spans="1:4" ht="19.5" customHeight="1">
      <c r="A32" s="45" t="s">
        <v>178</v>
      </c>
      <c r="B32" s="114">
        <v>103.84</v>
      </c>
      <c r="C32" s="114">
        <v>76.42</v>
      </c>
      <c r="D32" s="114">
        <v>81.32</v>
      </c>
    </row>
    <row r="33" spans="1:4" ht="19.5" customHeight="1">
      <c r="A33" s="45" t="s">
        <v>179</v>
      </c>
      <c r="B33" s="114">
        <v>100.93</v>
      </c>
      <c r="C33" s="114">
        <v>104.25</v>
      </c>
      <c r="D33" s="114">
        <v>104.66</v>
      </c>
    </row>
    <row r="34" spans="1:4" ht="30" customHeight="1">
      <c r="A34" s="44" t="s">
        <v>180</v>
      </c>
      <c r="B34" s="113">
        <v>113.66</v>
      </c>
      <c r="C34" s="113">
        <v>111.06</v>
      </c>
      <c r="D34" s="113">
        <v>98.02</v>
      </c>
    </row>
    <row r="35" spans="1:4" ht="30" customHeight="1">
      <c r="A35" s="45" t="s">
        <v>181</v>
      </c>
      <c r="B35" s="114">
        <v>113.66</v>
      </c>
      <c r="C35" s="114">
        <v>111.06</v>
      </c>
      <c r="D35" s="114">
        <v>98.02</v>
      </c>
    </row>
    <row r="36" spans="1:4" ht="30" customHeight="1">
      <c r="A36" s="44" t="s">
        <v>182</v>
      </c>
      <c r="B36" s="113">
        <v>100.12</v>
      </c>
      <c r="C36" s="113">
        <v>106.15</v>
      </c>
      <c r="D36" s="113">
        <v>105.11</v>
      </c>
    </row>
    <row r="37" spans="1:4" ht="19.5" customHeight="1">
      <c r="A37" s="45" t="s">
        <v>183</v>
      </c>
      <c r="B37" s="114">
        <v>102.42</v>
      </c>
      <c r="C37" s="114">
        <v>101.43</v>
      </c>
      <c r="D37" s="114">
        <v>101.92</v>
      </c>
    </row>
    <row r="38" spans="1:4" ht="19.5" customHeight="1">
      <c r="A38" s="45" t="s">
        <v>184</v>
      </c>
      <c r="B38" s="114">
        <v>94.2</v>
      </c>
      <c r="C38" s="114">
        <v>122.08</v>
      </c>
      <c r="D38" s="114">
        <v>114.08</v>
      </c>
    </row>
    <row r="39" spans="1:4" ht="21.75" customHeight="1">
      <c r="A39" s="47"/>
      <c r="B39" s="85"/>
      <c r="C39" s="85"/>
      <c r="D39" s="85"/>
    </row>
  </sheetData>
  <sheetProtection/>
  <printOptions/>
  <pageMargins left="0.7086614173228347" right="0.3937007874015748" top="0.8661417322834646" bottom="0.866141732283464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0"/>
  <sheetViews>
    <sheetView zoomScalePageLayoutView="0" workbookViewId="0" topLeftCell="A7">
      <selection activeCell="J24" sqref="J24"/>
    </sheetView>
  </sheetViews>
  <sheetFormatPr defaultColWidth="9.140625" defaultRowHeight="12.75"/>
  <cols>
    <col min="1" max="1" width="54.57421875" style="0" customWidth="1"/>
    <col min="2" max="2" width="12.28125" style="33" customWidth="1"/>
    <col min="3" max="4" width="14.8515625" style="0" customWidth="1"/>
    <col min="5" max="5" width="14.00390625" style="0" customWidth="1"/>
    <col min="6" max="7" width="12.8515625" style="0" customWidth="1"/>
  </cols>
  <sheetData>
    <row r="1" spans="1:7" s="30" customFormat="1" ht="24" customHeight="1">
      <c r="A1" s="159" t="s">
        <v>212</v>
      </c>
      <c r="B1" s="159"/>
      <c r="C1" s="159"/>
      <c r="D1" s="159"/>
      <c r="E1" s="159"/>
      <c r="F1" s="159"/>
      <c r="G1" s="159"/>
    </row>
    <row r="2" spans="1:7" ht="19.5" customHeight="1">
      <c r="A2" s="31"/>
      <c r="B2" s="32"/>
      <c r="C2" s="31"/>
      <c r="D2" s="31"/>
      <c r="E2" s="31"/>
      <c r="F2" s="31"/>
      <c r="G2" s="27"/>
    </row>
    <row r="3" spans="1:7" ht="59.25" customHeight="1">
      <c r="A3" s="48"/>
      <c r="B3" s="93" t="s">
        <v>97</v>
      </c>
      <c r="C3" s="94" t="s">
        <v>268</v>
      </c>
      <c r="D3" s="94" t="s">
        <v>269</v>
      </c>
      <c r="E3" s="94" t="s">
        <v>270</v>
      </c>
      <c r="F3" s="94" t="s">
        <v>271</v>
      </c>
      <c r="G3" s="94" t="s">
        <v>272</v>
      </c>
    </row>
    <row r="4" spans="1:7" ht="21.75" customHeight="1">
      <c r="A4" s="91" t="s">
        <v>196</v>
      </c>
      <c r="B4" s="49"/>
      <c r="C4" s="27"/>
      <c r="D4" s="27"/>
      <c r="E4" s="27"/>
      <c r="F4" s="27"/>
      <c r="G4" s="27"/>
    </row>
    <row r="5" spans="1:7" ht="27" customHeight="1">
      <c r="A5" s="45" t="s">
        <v>98</v>
      </c>
      <c r="B5" s="46" t="s">
        <v>76</v>
      </c>
      <c r="C5" s="121">
        <v>6850</v>
      </c>
      <c r="D5" s="121">
        <v>6810</v>
      </c>
      <c r="E5" s="121">
        <v>33477</v>
      </c>
      <c r="F5" s="111">
        <v>103.65296803653</v>
      </c>
      <c r="G5" s="111">
        <v>109.066918616016</v>
      </c>
    </row>
    <row r="6" spans="1:7" ht="19.5" customHeight="1">
      <c r="A6" s="45" t="s">
        <v>99</v>
      </c>
      <c r="B6" s="46" t="s">
        <v>77</v>
      </c>
      <c r="C6" s="121">
        <v>202213.437399943</v>
      </c>
      <c r="D6" s="121">
        <v>210632.60802027</v>
      </c>
      <c r="E6" s="121">
        <v>1006477.5789422</v>
      </c>
      <c r="F6" s="111">
        <v>98.9985146932559</v>
      </c>
      <c r="G6" s="111">
        <v>86.2780487414572</v>
      </c>
    </row>
    <row r="7" spans="1:7" ht="19.5" customHeight="1">
      <c r="A7" s="45" t="s">
        <v>100</v>
      </c>
      <c r="B7" s="46" t="s">
        <v>77</v>
      </c>
      <c r="C7" s="121">
        <v>40982.8670932915</v>
      </c>
      <c r="D7" s="121">
        <v>42798.656044578</v>
      </c>
      <c r="E7" s="121">
        <v>200749.202443661</v>
      </c>
      <c r="F7" s="111">
        <v>95.6746182687605</v>
      </c>
      <c r="G7" s="111">
        <v>92.8867069316507</v>
      </c>
    </row>
    <row r="8" spans="1:7" ht="19.5" customHeight="1">
      <c r="A8" s="45" t="s">
        <v>101</v>
      </c>
      <c r="B8" s="46" t="s">
        <v>78</v>
      </c>
      <c r="C8" s="121">
        <v>170.99623712612</v>
      </c>
      <c r="D8" s="121">
        <v>196.463761804479</v>
      </c>
      <c r="E8" s="121">
        <v>847.704750008214</v>
      </c>
      <c r="F8" s="111">
        <v>112.5</v>
      </c>
      <c r="G8" s="111">
        <v>98.9804587935429</v>
      </c>
    </row>
    <row r="9" spans="1:7" ht="19.5" customHeight="1">
      <c r="A9" s="45" t="s">
        <v>102</v>
      </c>
      <c r="B9" s="46" t="s">
        <v>76</v>
      </c>
      <c r="C9" s="121">
        <v>693.931192189105</v>
      </c>
      <c r="D9" s="121">
        <v>782.43627954779</v>
      </c>
      <c r="E9" s="121">
        <v>4565.06675231243</v>
      </c>
      <c r="F9" s="111">
        <v>86.437771889303</v>
      </c>
      <c r="G9" s="111">
        <v>120.644885728039</v>
      </c>
    </row>
    <row r="10" spans="1:7" ht="27" customHeight="1">
      <c r="A10" s="45" t="s">
        <v>103</v>
      </c>
      <c r="B10" s="46" t="s">
        <v>76</v>
      </c>
      <c r="C10" s="121">
        <v>158.571689989236</v>
      </c>
      <c r="D10" s="121">
        <v>151.501614639397</v>
      </c>
      <c r="E10" s="121">
        <v>785.78837459634</v>
      </c>
      <c r="F10" s="111">
        <v>110.294117647059</v>
      </c>
      <c r="G10" s="111">
        <v>64.9415692821369</v>
      </c>
    </row>
    <row r="11" spans="1:7" ht="27" customHeight="1">
      <c r="A11" s="45" t="s">
        <v>104</v>
      </c>
      <c r="B11" s="46" t="s">
        <v>76</v>
      </c>
      <c r="C11" s="121">
        <v>783.915037691148</v>
      </c>
      <c r="D11" s="121">
        <v>814.484945078613</v>
      </c>
      <c r="E11" s="121">
        <v>4348.08833082059</v>
      </c>
      <c r="F11" s="111">
        <v>78.0258038091337</v>
      </c>
      <c r="G11" s="111">
        <v>74.0628129267183</v>
      </c>
    </row>
    <row r="12" spans="1:7" ht="39" customHeight="1">
      <c r="A12" s="45" t="s">
        <v>105</v>
      </c>
      <c r="B12" s="46" t="s">
        <v>76</v>
      </c>
      <c r="C12" s="121">
        <v>436.783733262122</v>
      </c>
      <c r="D12" s="121">
        <v>413.523061076565</v>
      </c>
      <c r="E12" s="121">
        <v>2241.42421699157</v>
      </c>
      <c r="F12" s="111">
        <v>62.7450980392157</v>
      </c>
      <c r="G12" s="111">
        <v>96.1474501108648</v>
      </c>
    </row>
    <row r="13" spans="1:7" ht="19.5" customHeight="1">
      <c r="A13" s="45" t="s">
        <v>79</v>
      </c>
      <c r="B13" s="46" t="s">
        <v>76</v>
      </c>
      <c r="C13" s="121">
        <v>671.416092707991</v>
      </c>
      <c r="D13" s="121">
        <v>1116.86235924347</v>
      </c>
      <c r="E13" s="121">
        <v>18647.7053678802</v>
      </c>
      <c r="F13" s="111">
        <v>0</v>
      </c>
      <c r="G13" s="111">
        <v>171.840593585448</v>
      </c>
    </row>
    <row r="14" spans="1:7" ht="19.5" customHeight="1">
      <c r="A14" s="45" t="s">
        <v>80</v>
      </c>
      <c r="B14" s="46" t="s">
        <v>76</v>
      </c>
      <c r="C14" s="121">
        <v>12929.4</v>
      </c>
      <c r="D14" s="121">
        <v>0</v>
      </c>
      <c r="E14" s="121">
        <v>70708.85</v>
      </c>
      <c r="F14" s="111">
        <v>0</v>
      </c>
      <c r="G14" s="111">
        <v>122.328359500022</v>
      </c>
    </row>
    <row r="15" spans="1:7" ht="19.5" customHeight="1">
      <c r="A15" s="45" t="s">
        <v>81</v>
      </c>
      <c r="B15" s="46" t="s">
        <v>76</v>
      </c>
      <c r="C15" s="121">
        <v>11894.3</v>
      </c>
      <c r="D15" s="121">
        <v>0</v>
      </c>
      <c r="E15" s="121">
        <v>67357.3</v>
      </c>
      <c r="F15" s="111">
        <v>0</v>
      </c>
      <c r="G15" s="111">
        <v>131.231966084061</v>
      </c>
    </row>
    <row r="16" spans="1:7" ht="19.5" customHeight="1">
      <c r="A16" s="45" t="s">
        <v>106</v>
      </c>
      <c r="B16" s="46" t="s">
        <v>76</v>
      </c>
      <c r="C16" s="121">
        <v>4428.26016041432</v>
      </c>
      <c r="D16" s="121">
        <v>4474.06974828067</v>
      </c>
      <c r="E16" s="121">
        <v>24218.0021186797</v>
      </c>
      <c r="F16" s="111">
        <v>65.2997548473368</v>
      </c>
      <c r="G16" s="111">
        <v>71.2712892643688</v>
      </c>
    </row>
    <row r="17" spans="1:7" ht="19.5" customHeight="1">
      <c r="A17" s="45" t="s">
        <v>82</v>
      </c>
      <c r="B17" s="46" t="s">
        <v>155</v>
      </c>
      <c r="C17" s="121">
        <v>1003.86470751545</v>
      </c>
      <c r="D17" s="121">
        <v>2626.60085674005</v>
      </c>
      <c r="E17" s="121">
        <v>4728.52561284025</v>
      </c>
      <c r="F17" s="111">
        <v>102.287557365292</v>
      </c>
      <c r="G17" s="111">
        <v>103.653406220563</v>
      </c>
    </row>
    <row r="18" spans="1:7" ht="19.5" customHeight="1">
      <c r="A18" s="45" t="s">
        <v>107</v>
      </c>
      <c r="B18" s="46" t="s">
        <v>156</v>
      </c>
      <c r="C18" s="121">
        <v>3020.09196607583</v>
      </c>
      <c r="D18" s="121">
        <v>3251.4878506867</v>
      </c>
      <c r="E18" s="121">
        <v>11363.1196581758</v>
      </c>
      <c r="F18" s="111">
        <v>80.5616011184429</v>
      </c>
      <c r="G18" s="111">
        <v>74.141053074088</v>
      </c>
    </row>
    <row r="19" spans="1:7" ht="19.5" customHeight="1">
      <c r="A19" s="45" t="s">
        <v>108</v>
      </c>
      <c r="B19" s="46" t="s">
        <v>83</v>
      </c>
      <c r="C19" s="121">
        <v>24201</v>
      </c>
      <c r="D19" s="121">
        <v>21540</v>
      </c>
      <c r="E19" s="121">
        <v>105923</v>
      </c>
      <c r="F19" s="111">
        <v>126.855123674912</v>
      </c>
      <c r="G19" s="111">
        <v>152.284490194951</v>
      </c>
    </row>
    <row r="20" spans="1:7" ht="19.5" customHeight="1">
      <c r="A20" s="45" t="s">
        <v>109</v>
      </c>
      <c r="B20" s="46" t="s">
        <v>76</v>
      </c>
      <c r="C20" s="121">
        <v>92.5127635960045</v>
      </c>
      <c r="D20" s="121">
        <v>78.1798002219756</v>
      </c>
      <c r="E20" s="121">
        <v>388.293007769146</v>
      </c>
      <c r="F20" s="111">
        <v>100</v>
      </c>
      <c r="G20" s="111">
        <v>108.759124087591</v>
      </c>
    </row>
    <row r="21" spans="1:7" ht="19.5" customHeight="1">
      <c r="A21" s="45" t="s">
        <v>110</v>
      </c>
      <c r="B21" s="46" t="s">
        <v>157</v>
      </c>
      <c r="C21" s="121">
        <v>697.582903856406</v>
      </c>
      <c r="D21" s="121">
        <v>698.610271903323</v>
      </c>
      <c r="E21" s="121">
        <v>4058.10378532077</v>
      </c>
      <c r="F21" s="111">
        <v>65.0095602294455</v>
      </c>
      <c r="G21" s="111">
        <v>85.5163455293354</v>
      </c>
    </row>
    <row r="22" spans="1:7" ht="27" customHeight="1">
      <c r="A22" s="45" t="s">
        <v>111</v>
      </c>
      <c r="B22" s="46" t="s">
        <v>157</v>
      </c>
      <c r="C22" s="121">
        <v>1816.89132801089</v>
      </c>
      <c r="D22" s="121">
        <v>1830.28242991776</v>
      </c>
      <c r="E22" s="121">
        <v>8405.36301698782</v>
      </c>
      <c r="F22" s="111">
        <v>126.120358514725</v>
      </c>
      <c r="G22" s="111">
        <v>98.6847846322109</v>
      </c>
    </row>
    <row r="23" spans="1:7" ht="27" customHeight="1">
      <c r="A23" s="45" t="s">
        <v>112</v>
      </c>
      <c r="B23" s="46" t="s">
        <v>157</v>
      </c>
      <c r="C23" s="121">
        <v>2239.76550562284</v>
      </c>
      <c r="D23" s="121">
        <v>2272.95599737063</v>
      </c>
      <c r="E23" s="121">
        <v>10711.425156798</v>
      </c>
      <c r="F23" s="111">
        <v>100.976323882546</v>
      </c>
      <c r="G23" s="111">
        <v>95.2053437849</v>
      </c>
    </row>
    <row r="24" spans="1:7" ht="19.5" customHeight="1">
      <c r="A24" s="50" t="s">
        <v>113</v>
      </c>
      <c r="B24" s="46" t="s">
        <v>157</v>
      </c>
      <c r="C24" s="121">
        <v>1031.37288590604</v>
      </c>
      <c r="D24" s="121">
        <v>1166.62536873156</v>
      </c>
      <c r="E24" s="121">
        <v>5338.92733582784</v>
      </c>
      <c r="F24" s="111">
        <v>118.129410032505</v>
      </c>
      <c r="G24" s="111">
        <v>112.134161525703</v>
      </c>
    </row>
    <row r="25" spans="1:7" ht="19.5" customHeight="1">
      <c r="A25" s="45" t="s">
        <v>114</v>
      </c>
      <c r="B25" s="46" t="s">
        <v>157</v>
      </c>
      <c r="C25" s="121">
        <v>7138.58811727481</v>
      </c>
      <c r="D25" s="121">
        <v>9500.78272823069</v>
      </c>
      <c r="E25" s="121">
        <v>43763.6054934079</v>
      </c>
      <c r="F25" s="111">
        <v>105.018792836613</v>
      </c>
      <c r="G25" s="111">
        <v>103.18099753106</v>
      </c>
    </row>
    <row r="26" spans="1:7" ht="19.5" customHeight="1">
      <c r="A26" s="45" t="s">
        <v>115</v>
      </c>
      <c r="B26" s="46" t="s">
        <v>157</v>
      </c>
      <c r="C26" s="121">
        <v>53.3125748502994</v>
      </c>
      <c r="D26" s="121">
        <v>64.4910179640718</v>
      </c>
      <c r="E26" s="121">
        <v>346.81119760479</v>
      </c>
      <c r="F26" s="111">
        <v>92.8361442054773</v>
      </c>
      <c r="G26" s="111">
        <v>71.148842337376</v>
      </c>
    </row>
    <row r="27" spans="1:7" ht="19.5" customHeight="1">
      <c r="A27" s="45" t="s">
        <v>116</v>
      </c>
      <c r="B27" s="46" t="s">
        <v>158</v>
      </c>
      <c r="C27" s="121">
        <v>6800.36191067238</v>
      </c>
      <c r="D27" s="121">
        <v>6971.4847759052</v>
      </c>
      <c r="E27" s="121">
        <v>32846.4770727072</v>
      </c>
      <c r="F27" s="111">
        <v>106.898318505752</v>
      </c>
      <c r="G27" s="111">
        <v>110.37803259723</v>
      </c>
    </row>
    <row r="28" spans="1:7" ht="19.5" customHeight="1">
      <c r="A28" s="45" t="s">
        <v>117</v>
      </c>
      <c r="B28" s="46" t="s">
        <v>76</v>
      </c>
      <c r="C28" s="121">
        <v>11339.5603343558</v>
      </c>
      <c r="D28" s="121">
        <v>10936.4655435322</v>
      </c>
      <c r="E28" s="121">
        <v>61859.9343367635</v>
      </c>
      <c r="F28" s="111">
        <v>65.8126137052759</v>
      </c>
      <c r="G28" s="111">
        <v>79.3203146452165</v>
      </c>
    </row>
    <row r="29" spans="1:7" ht="26.25" customHeight="1">
      <c r="A29" s="45" t="s">
        <v>118</v>
      </c>
      <c r="B29" s="46" t="s">
        <v>76</v>
      </c>
      <c r="C29" s="121">
        <v>77.5206934758522</v>
      </c>
      <c r="D29" s="121">
        <v>38.7603467379261</v>
      </c>
      <c r="E29" s="121">
        <v>525.848704077864</v>
      </c>
      <c r="F29" s="111">
        <v>8.59598853868195</v>
      </c>
      <c r="G29" s="111">
        <v>33.8884263114072</v>
      </c>
    </row>
    <row r="30" spans="1:7" ht="19.5" customHeight="1">
      <c r="A30" s="45" t="s">
        <v>84</v>
      </c>
      <c r="B30" s="46" t="s">
        <v>76</v>
      </c>
      <c r="C30" s="121">
        <v>303.788542843121</v>
      </c>
      <c r="D30" s="121">
        <v>318.964657603908</v>
      </c>
      <c r="E30" s="121">
        <v>1532.38821939841</v>
      </c>
      <c r="F30" s="111">
        <v>70.2227432590856</v>
      </c>
      <c r="G30" s="111">
        <v>61.7211796246649</v>
      </c>
    </row>
    <row r="31" spans="1:7" ht="19.5" customHeight="1">
      <c r="A31" s="45" t="s">
        <v>119</v>
      </c>
      <c r="B31" s="46" t="s">
        <v>157</v>
      </c>
      <c r="C31" s="121">
        <v>66.3419673376377</v>
      </c>
      <c r="D31" s="121">
        <v>75.2894037219901</v>
      </c>
      <c r="E31" s="121">
        <v>330.007641473604</v>
      </c>
      <c r="F31" s="111">
        <v>183.023872679045</v>
      </c>
      <c r="G31" s="111">
        <v>186.922126081582</v>
      </c>
    </row>
    <row r="32" spans="1:7" ht="19.5" customHeight="1">
      <c r="A32" s="45" t="s">
        <v>120</v>
      </c>
      <c r="B32" s="46" t="s">
        <v>76</v>
      </c>
      <c r="C32" s="121">
        <v>317.7</v>
      </c>
      <c r="D32" s="121">
        <v>319.1</v>
      </c>
      <c r="E32" s="121">
        <v>1601.8</v>
      </c>
      <c r="F32" s="111">
        <v>62.6177394034537</v>
      </c>
      <c r="G32" s="111">
        <v>62.4337386966012</v>
      </c>
    </row>
    <row r="33" spans="1:7" ht="19.5" customHeight="1">
      <c r="A33" s="45" t="s">
        <v>121</v>
      </c>
      <c r="B33" s="46" t="s">
        <v>76</v>
      </c>
      <c r="C33" s="121">
        <v>4454.8</v>
      </c>
      <c r="D33" s="121">
        <v>4615</v>
      </c>
      <c r="E33" s="121">
        <v>21795.47</v>
      </c>
      <c r="F33" s="111">
        <v>106.878184344604</v>
      </c>
      <c r="G33" s="111">
        <v>107.466902682793</v>
      </c>
    </row>
    <row r="34" spans="1:7" ht="19.5" customHeight="1">
      <c r="A34" s="45" t="s">
        <v>122</v>
      </c>
      <c r="B34" s="46" t="s">
        <v>85</v>
      </c>
      <c r="C34" s="121">
        <v>10463.9283710015</v>
      </c>
      <c r="D34" s="121">
        <v>10635.4854344166</v>
      </c>
      <c r="E34" s="121">
        <v>53302.6743533493</v>
      </c>
      <c r="F34" s="111">
        <v>100.898652021967</v>
      </c>
      <c r="G34" s="111">
        <v>125.779852970395</v>
      </c>
    </row>
    <row r="35" spans="1:7" ht="19.5" customHeight="1">
      <c r="A35" s="45" t="s">
        <v>123</v>
      </c>
      <c r="B35" s="46" t="s">
        <v>76</v>
      </c>
      <c r="C35" s="121">
        <v>249.066289409862</v>
      </c>
      <c r="D35" s="121">
        <v>243.274050121261</v>
      </c>
      <c r="E35" s="121">
        <v>1452.69361358124</v>
      </c>
      <c r="F35" s="111">
        <v>66.0377358490566</v>
      </c>
      <c r="G35" s="111">
        <v>62.6686656671664</v>
      </c>
    </row>
    <row r="36" spans="1:7" ht="19.5" customHeight="1">
      <c r="A36" s="45" t="s">
        <v>124</v>
      </c>
      <c r="B36" s="46" t="s">
        <v>86</v>
      </c>
      <c r="C36" s="121">
        <v>234</v>
      </c>
      <c r="D36" s="121">
        <v>235</v>
      </c>
      <c r="E36" s="121">
        <v>1173</v>
      </c>
      <c r="F36" s="111">
        <v>116.336633663366</v>
      </c>
      <c r="G36" s="111">
        <v>123.512688217332</v>
      </c>
    </row>
    <row r="37" spans="1:7" ht="19.5" customHeight="1">
      <c r="A37" s="45" t="s">
        <v>125</v>
      </c>
      <c r="B37" s="46" t="s">
        <v>86</v>
      </c>
      <c r="C37" s="121">
        <v>195.332072727273</v>
      </c>
      <c r="D37" s="121">
        <v>205.525527272727</v>
      </c>
      <c r="E37" s="121">
        <v>943.021963636363</v>
      </c>
      <c r="F37" s="111">
        <v>126.509803921569</v>
      </c>
      <c r="G37" s="111">
        <v>123.432288192128</v>
      </c>
    </row>
    <row r="38" spans="1:7" ht="19.5" customHeight="1">
      <c r="A38" s="45" t="s">
        <v>189</v>
      </c>
      <c r="B38" s="46" t="s">
        <v>76</v>
      </c>
      <c r="C38" s="121">
        <v>243392</v>
      </c>
      <c r="D38" s="121">
        <v>213890</v>
      </c>
      <c r="E38" s="121">
        <v>919594</v>
      </c>
      <c r="F38" s="111">
        <v>0</v>
      </c>
      <c r="G38" s="111">
        <v>0</v>
      </c>
    </row>
    <row r="39" spans="1:7" ht="19.5" customHeight="1">
      <c r="A39" s="45" t="s">
        <v>126</v>
      </c>
      <c r="B39" s="46" t="s">
        <v>76</v>
      </c>
      <c r="C39" s="121">
        <v>539</v>
      </c>
      <c r="D39" s="121">
        <v>565</v>
      </c>
      <c r="E39" s="121">
        <v>2707</v>
      </c>
      <c r="F39" s="111">
        <v>108.863198458574</v>
      </c>
      <c r="G39" s="111">
        <v>89.1046741277156</v>
      </c>
    </row>
    <row r="40" spans="1:7" ht="19.5" customHeight="1">
      <c r="A40" s="45" t="s">
        <v>190</v>
      </c>
      <c r="B40" s="46" t="s">
        <v>76</v>
      </c>
      <c r="C40" s="121">
        <v>317100</v>
      </c>
      <c r="D40" s="121">
        <v>368720</v>
      </c>
      <c r="E40" s="121">
        <v>1359459</v>
      </c>
      <c r="F40" s="111">
        <v>0</v>
      </c>
      <c r="G40" s="111">
        <v>0</v>
      </c>
    </row>
    <row r="41" spans="1:7" ht="19.5" customHeight="1">
      <c r="A41" s="45" t="s">
        <v>191</v>
      </c>
      <c r="B41" s="46" t="s">
        <v>76</v>
      </c>
      <c r="C41" s="121">
        <v>4806</v>
      </c>
      <c r="D41" s="121">
        <v>5152</v>
      </c>
      <c r="E41" s="121">
        <v>20861.96</v>
      </c>
      <c r="F41" s="111">
        <v>0</v>
      </c>
      <c r="G41" s="111">
        <v>0</v>
      </c>
    </row>
    <row r="42" spans="1:7" ht="27" customHeight="1">
      <c r="A42" s="45" t="s">
        <v>192</v>
      </c>
      <c r="B42" s="46" t="s">
        <v>76</v>
      </c>
      <c r="C42" s="121">
        <v>6152</v>
      </c>
      <c r="D42" s="121">
        <v>6674</v>
      </c>
      <c r="E42" s="121">
        <v>61758.64</v>
      </c>
      <c r="F42" s="111">
        <v>0</v>
      </c>
      <c r="G42" s="111">
        <v>0</v>
      </c>
    </row>
    <row r="43" spans="1:7" ht="19.5" customHeight="1">
      <c r="A43" s="45" t="s">
        <v>193</v>
      </c>
      <c r="B43" s="46" t="s">
        <v>76</v>
      </c>
      <c r="C43" s="121">
        <v>3379</v>
      </c>
      <c r="D43" s="121">
        <v>3485</v>
      </c>
      <c r="E43" s="121">
        <v>66439.04</v>
      </c>
      <c r="F43" s="111">
        <v>0</v>
      </c>
      <c r="G43" s="111">
        <v>0</v>
      </c>
    </row>
    <row r="44" spans="1:7" ht="26.25" customHeight="1">
      <c r="A44" s="45" t="s">
        <v>194</v>
      </c>
      <c r="B44" s="46" t="s">
        <v>76</v>
      </c>
      <c r="C44" s="121">
        <v>6050</v>
      </c>
      <c r="D44" s="121">
        <v>6981</v>
      </c>
      <c r="E44" s="121">
        <v>40669.64</v>
      </c>
      <c r="F44" s="111">
        <v>0</v>
      </c>
      <c r="G44" s="111">
        <v>0</v>
      </c>
    </row>
    <row r="45" spans="1:7" ht="19.5" customHeight="1">
      <c r="A45" s="45" t="s">
        <v>195</v>
      </c>
      <c r="B45" s="46" t="s">
        <v>76</v>
      </c>
      <c r="C45" s="121">
        <v>7050</v>
      </c>
      <c r="D45" s="121">
        <v>7230</v>
      </c>
      <c r="E45" s="121">
        <v>42992.4</v>
      </c>
      <c r="F45" s="111">
        <v>0</v>
      </c>
      <c r="G45" s="111">
        <v>0</v>
      </c>
    </row>
    <row r="46" spans="1:7" ht="19.5" customHeight="1">
      <c r="A46" s="45" t="s">
        <v>127</v>
      </c>
      <c r="B46" s="46" t="s">
        <v>76</v>
      </c>
      <c r="C46" s="121">
        <v>560.978645250477</v>
      </c>
      <c r="D46" s="121">
        <v>603.952164658899</v>
      </c>
      <c r="E46" s="121">
        <v>2795.6016544884</v>
      </c>
      <c r="F46" s="111">
        <v>104.208416833667</v>
      </c>
      <c r="G46" s="111">
        <v>94.8011027963765</v>
      </c>
    </row>
    <row r="47" spans="1:7" ht="26.25" customHeight="1">
      <c r="A47" s="45" t="s">
        <v>128</v>
      </c>
      <c r="B47" s="46" t="s">
        <v>76</v>
      </c>
      <c r="C47" s="121">
        <v>11123.9123292935</v>
      </c>
      <c r="D47" s="121">
        <v>11127.5587166392</v>
      </c>
      <c r="E47" s="121">
        <v>50948.5394566209</v>
      </c>
      <c r="F47" s="111">
        <v>89.7109260166585</v>
      </c>
      <c r="G47" s="111">
        <v>85.4960430774251</v>
      </c>
    </row>
    <row r="48" spans="1:7" ht="19.5" customHeight="1">
      <c r="A48" s="45" t="s">
        <v>129</v>
      </c>
      <c r="B48" s="46" t="s">
        <v>159</v>
      </c>
      <c r="C48" s="121">
        <v>27.6969906407487</v>
      </c>
      <c r="D48" s="121">
        <v>29.488120950324</v>
      </c>
      <c r="E48" s="121">
        <v>132.139546436285</v>
      </c>
      <c r="F48" s="111">
        <v>106.466876971609</v>
      </c>
      <c r="G48" s="111">
        <v>105.788231179505</v>
      </c>
    </row>
    <row r="49" spans="1:7" ht="19.5" customHeight="1">
      <c r="A49" s="45" t="s">
        <v>186</v>
      </c>
      <c r="B49" s="46" t="s">
        <v>76</v>
      </c>
      <c r="C49" s="121">
        <v>75.4456657223796</v>
      </c>
      <c r="D49" s="121">
        <v>76.6609631728045</v>
      </c>
      <c r="E49" s="121">
        <v>378.115495750708</v>
      </c>
      <c r="F49" s="111">
        <v>101.414790996785</v>
      </c>
      <c r="G49" s="111">
        <v>103.194029850746</v>
      </c>
    </row>
    <row r="50" spans="1:7" ht="26.25" customHeight="1">
      <c r="A50" s="45" t="s">
        <v>130</v>
      </c>
      <c r="B50" s="46" t="s">
        <v>76</v>
      </c>
      <c r="C50" s="121">
        <v>85.9478064975101</v>
      </c>
      <c r="D50" s="121">
        <v>88.2603035333175</v>
      </c>
      <c r="E50" s="121">
        <v>440.877559876689</v>
      </c>
      <c r="F50" s="111">
        <v>106.346749226006</v>
      </c>
      <c r="G50" s="111">
        <v>109.983334401641</v>
      </c>
    </row>
    <row r="51" spans="1:7" ht="19.5" customHeight="1">
      <c r="A51" s="45" t="s">
        <v>131</v>
      </c>
      <c r="B51" s="46" t="s">
        <v>160</v>
      </c>
      <c r="C51" s="121">
        <v>961.085049365303</v>
      </c>
      <c r="D51" s="121">
        <v>968.702040432534</v>
      </c>
      <c r="E51" s="121">
        <v>4862.73597640723</v>
      </c>
      <c r="F51" s="111">
        <v>49.7323295692179</v>
      </c>
      <c r="G51" s="111">
        <v>53.972602739726</v>
      </c>
    </row>
    <row r="52" spans="1:7" ht="26.25" customHeight="1">
      <c r="A52" s="45" t="s">
        <v>132</v>
      </c>
      <c r="B52" s="46" t="s">
        <v>160</v>
      </c>
      <c r="C52" s="121">
        <v>37682.091193722</v>
      </c>
      <c r="D52" s="121">
        <v>39105.0008988968</v>
      </c>
      <c r="E52" s="121">
        <v>190291.65867306</v>
      </c>
      <c r="F52" s="111">
        <v>110.531615209693</v>
      </c>
      <c r="G52" s="111">
        <v>103.162410410306</v>
      </c>
    </row>
    <row r="53" spans="1:7" ht="19.5" customHeight="1">
      <c r="A53" s="45" t="s">
        <v>87</v>
      </c>
      <c r="B53" s="46" t="s">
        <v>76</v>
      </c>
      <c r="C53" s="121">
        <v>588470</v>
      </c>
      <c r="D53" s="121">
        <v>629060</v>
      </c>
      <c r="E53" s="121">
        <v>2814560</v>
      </c>
      <c r="F53" s="111">
        <v>106.214384006889</v>
      </c>
      <c r="G53" s="111">
        <v>91.3963585115814</v>
      </c>
    </row>
    <row r="54" spans="1:7" ht="19.5" customHeight="1">
      <c r="A54" s="45" t="s">
        <v>88</v>
      </c>
      <c r="B54" s="46" t="s">
        <v>76</v>
      </c>
      <c r="C54" s="121">
        <v>1281016.39344262</v>
      </c>
      <c r="D54" s="121">
        <v>1336204.91803279</v>
      </c>
      <c r="E54" s="121">
        <v>6222114.75409836</v>
      </c>
      <c r="F54" s="111">
        <v>105.8192059681</v>
      </c>
      <c r="G54" s="111">
        <v>104.99082918389</v>
      </c>
    </row>
    <row r="55" spans="1:7" ht="19.5" customHeight="1">
      <c r="A55" s="45" t="s">
        <v>133</v>
      </c>
      <c r="B55" s="46" t="s">
        <v>76</v>
      </c>
      <c r="C55" s="121">
        <v>45</v>
      </c>
      <c r="D55" s="121">
        <v>48</v>
      </c>
      <c r="E55" s="121">
        <v>239</v>
      </c>
      <c r="F55" s="111">
        <v>137.142857142857</v>
      </c>
      <c r="G55" s="111">
        <v>103.463203463203</v>
      </c>
    </row>
    <row r="56" spans="1:7" ht="19.5" customHeight="1">
      <c r="A56" s="45" t="s">
        <v>134</v>
      </c>
      <c r="B56" s="46" t="s">
        <v>78</v>
      </c>
      <c r="C56" s="121">
        <v>1090.75726811095</v>
      </c>
      <c r="D56" s="121">
        <v>1261.18809125329</v>
      </c>
      <c r="E56" s="121">
        <v>5489.76581808373</v>
      </c>
      <c r="F56" s="111">
        <v>125.010814064974</v>
      </c>
      <c r="G56" s="111">
        <v>106.278929745177</v>
      </c>
    </row>
    <row r="57" spans="1:7" ht="27" customHeight="1">
      <c r="A57" s="45" t="s">
        <v>135</v>
      </c>
      <c r="B57" s="46" t="s">
        <v>76</v>
      </c>
      <c r="C57" s="121">
        <v>1809.39366554781</v>
      </c>
      <c r="D57" s="121">
        <v>1851.27046217403</v>
      </c>
      <c r="E57" s="121">
        <v>8533.18744082968</v>
      </c>
      <c r="F57" s="111">
        <v>116.683266932271</v>
      </c>
      <c r="G57" s="111">
        <v>112.685204507513</v>
      </c>
    </row>
    <row r="58" spans="1:7" ht="19.5" customHeight="1">
      <c r="A58" s="45" t="s">
        <v>136</v>
      </c>
      <c r="B58" s="46" t="s">
        <v>89</v>
      </c>
      <c r="C58" s="121">
        <v>39216.0881635964</v>
      </c>
      <c r="D58" s="121">
        <v>39673.2754328704</v>
      </c>
      <c r="E58" s="121">
        <v>189864.961000166</v>
      </c>
      <c r="F58" s="111">
        <v>100.019051247857</v>
      </c>
      <c r="G58" s="111">
        <v>98.1521993905774</v>
      </c>
    </row>
    <row r="59" spans="1:7" ht="19.5" customHeight="1">
      <c r="A59" s="45" t="s">
        <v>137</v>
      </c>
      <c r="B59" s="46" t="s">
        <v>85</v>
      </c>
      <c r="C59" s="121">
        <v>90.8</v>
      </c>
      <c r="D59" s="121">
        <v>130.7</v>
      </c>
      <c r="E59" s="121">
        <v>496.2</v>
      </c>
      <c r="F59" s="111">
        <v>75.5491329479769</v>
      </c>
      <c r="G59" s="111">
        <v>36.9746646795827</v>
      </c>
    </row>
    <row r="60" spans="1:7" ht="27" customHeight="1">
      <c r="A60" s="45" t="s">
        <v>138</v>
      </c>
      <c r="B60" s="46" t="s">
        <v>161</v>
      </c>
      <c r="C60" s="121">
        <v>27.3125</v>
      </c>
      <c r="D60" s="121">
        <v>31.625</v>
      </c>
      <c r="E60" s="121">
        <v>123.625</v>
      </c>
      <c r="F60" s="111">
        <v>110</v>
      </c>
      <c r="G60" s="111">
        <v>88.659793814433</v>
      </c>
    </row>
    <row r="61" spans="1:7" ht="26.25" customHeight="1">
      <c r="A61" s="45" t="s">
        <v>139</v>
      </c>
      <c r="B61" s="46" t="s">
        <v>161</v>
      </c>
      <c r="C61" s="121">
        <v>16</v>
      </c>
      <c r="D61" s="121">
        <v>14</v>
      </c>
      <c r="E61" s="121">
        <v>67</v>
      </c>
      <c r="F61" s="111">
        <v>140</v>
      </c>
      <c r="G61" s="111">
        <v>134</v>
      </c>
    </row>
    <row r="62" spans="1:7" ht="19.5" customHeight="1">
      <c r="A62" s="45" t="s">
        <v>140</v>
      </c>
      <c r="B62" s="46" t="s">
        <v>161</v>
      </c>
      <c r="C62" s="121">
        <v>5.84615384615385</v>
      </c>
      <c r="D62" s="121">
        <v>7.30769230769231</v>
      </c>
      <c r="E62" s="121">
        <v>38</v>
      </c>
      <c r="F62" s="111">
        <v>83.3333333333333</v>
      </c>
      <c r="G62" s="111">
        <v>83.8709677419355</v>
      </c>
    </row>
    <row r="63" spans="1:7" ht="39" customHeight="1">
      <c r="A63" s="45" t="s">
        <v>141</v>
      </c>
      <c r="B63" s="46" t="s">
        <v>90</v>
      </c>
      <c r="C63" s="121">
        <v>74</v>
      </c>
      <c r="D63" s="121">
        <v>89</v>
      </c>
      <c r="E63" s="121">
        <v>357</v>
      </c>
      <c r="F63" s="111">
        <v>494.444444444444</v>
      </c>
      <c r="G63" s="111">
        <v>126.148409893993</v>
      </c>
    </row>
    <row r="64" spans="1:7" ht="39.75" customHeight="1">
      <c r="A64" s="45" t="s">
        <v>142</v>
      </c>
      <c r="B64" s="46" t="s">
        <v>90</v>
      </c>
      <c r="C64" s="121">
        <v>88</v>
      </c>
      <c r="D64" s="121">
        <v>92</v>
      </c>
      <c r="E64" s="121">
        <v>275</v>
      </c>
      <c r="F64" s="111">
        <v>2300</v>
      </c>
      <c r="G64" s="111">
        <v>57.0539419087137</v>
      </c>
    </row>
    <row r="65" spans="1:7" ht="27" customHeight="1">
      <c r="A65" s="45" t="s">
        <v>143</v>
      </c>
      <c r="B65" s="46" t="s">
        <v>78</v>
      </c>
      <c r="C65" s="121">
        <v>617.70761839396</v>
      </c>
      <c r="D65" s="121">
        <v>627.51250122561</v>
      </c>
      <c r="E65" s="121">
        <v>3079.09282727869</v>
      </c>
      <c r="F65" s="111">
        <v>101.586743798412</v>
      </c>
      <c r="G65" s="111">
        <v>100.341494936013</v>
      </c>
    </row>
    <row r="66" spans="1:7" ht="18.75" customHeight="1">
      <c r="A66" s="45" t="s">
        <v>144</v>
      </c>
      <c r="B66" s="46" t="s">
        <v>78</v>
      </c>
      <c r="C66" s="121">
        <v>364.741641337386</v>
      </c>
      <c r="D66" s="121">
        <v>372.585547602706</v>
      </c>
      <c r="E66" s="121">
        <v>1890.60756552144</v>
      </c>
      <c r="F66" s="111">
        <v>115.285032741412</v>
      </c>
      <c r="G66" s="111">
        <v>115.934264148362</v>
      </c>
    </row>
    <row r="67" spans="1:7" ht="27" customHeight="1">
      <c r="A67" s="45" t="s">
        <v>145</v>
      </c>
      <c r="B67" s="46" t="s">
        <v>90</v>
      </c>
      <c r="C67" s="121">
        <v>180</v>
      </c>
      <c r="D67" s="121">
        <v>192</v>
      </c>
      <c r="E67" s="121">
        <v>896</v>
      </c>
      <c r="F67" s="111">
        <v>102.127659574468</v>
      </c>
      <c r="G67" s="111">
        <v>95.93147751606</v>
      </c>
    </row>
    <row r="68" spans="1:7" ht="19.5" customHeight="1">
      <c r="A68" s="45" t="s">
        <v>146</v>
      </c>
      <c r="B68" s="46" t="s">
        <v>90</v>
      </c>
      <c r="C68" s="121">
        <v>759.487023519869</v>
      </c>
      <c r="D68" s="121">
        <v>841.841038118409</v>
      </c>
      <c r="E68" s="121">
        <v>4108.55028386049</v>
      </c>
      <c r="F68" s="111">
        <v>94.8453608247423</v>
      </c>
      <c r="G68" s="111">
        <v>84.7169811320755</v>
      </c>
    </row>
    <row r="69" spans="1:7" ht="19.5" customHeight="1">
      <c r="A69" s="45" t="s">
        <v>147</v>
      </c>
      <c r="B69" s="46" t="s">
        <v>90</v>
      </c>
      <c r="C69" s="121">
        <v>4470.5334957369</v>
      </c>
      <c r="D69" s="121">
        <v>4444.54202192448</v>
      </c>
      <c r="E69" s="121">
        <v>21105.0767356882</v>
      </c>
      <c r="F69" s="111">
        <v>95</v>
      </c>
      <c r="G69" s="111">
        <v>94.4186046511628</v>
      </c>
    </row>
    <row r="70" spans="1:7" ht="19.5" customHeight="1">
      <c r="A70" s="45" t="s">
        <v>148</v>
      </c>
      <c r="B70" s="46" t="s">
        <v>90</v>
      </c>
      <c r="C70" s="121">
        <v>526.846394984326</v>
      </c>
      <c r="D70" s="121">
        <v>519.247648902821</v>
      </c>
      <c r="E70" s="121">
        <v>2629.16614420063</v>
      </c>
      <c r="F70" s="111">
        <v>95.7943925233645</v>
      </c>
      <c r="G70" s="111">
        <v>98.9513822688275</v>
      </c>
    </row>
    <row r="71" spans="1:7" ht="19.5" customHeight="1">
      <c r="A71" s="45" t="s">
        <v>149</v>
      </c>
      <c r="B71" s="46" t="s">
        <v>90</v>
      </c>
      <c r="C71" s="121">
        <v>11330.2576131858</v>
      </c>
      <c r="D71" s="121">
        <v>11202.592738671</v>
      </c>
      <c r="E71" s="121">
        <v>60002.4910219418</v>
      </c>
      <c r="F71" s="111">
        <v>74.364406779661</v>
      </c>
      <c r="G71" s="111">
        <v>79.0447359569458</v>
      </c>
    </row>
    <row r="72" spans="1:7" ht="19.5" customHeight="1">
      <c r="A72" s="45" t="s">
        <v>150</v>
      </c>
      <c r="B72" s="46" t="s">
        <v>91</v>
      </c>
      <c r="C72" s="121">
        <v>107882.857866178</v>
      </c>
      <c r="D72" s="121">
        <v>111597.009237247</v>
      </c>
      <c r="E72" s="121">
        <v>469980.659220006</v>
      </c>
      <c r="F72" s="111">
        <v>67.345014632235</v>
      </c>
      <c r="G72" s="111">
        <v>74.3104402435014</v>
      </c>
    </row>
    <row r="73" spans="1:7" ht="27" customHeight="1">
      <c r="A73" s="45" t="s">
        <v>151</v>
      </c>
      <c r="B73" s="46" t="s">
        <v>78</v>
      </c>
      <c r="C73" s="121">
        <v>709.150766411411</v>
      </c>
      <c r="D73" s="121">
        <v>728.145876226002</v>
      </c>
      <c r="E73" s="121">
        <v>3484.54736709893</v>
      </c>
      <c r="F73" s="111">
        <v>99.8884983356223</v>
      </c>
      <c r="G73" s="111">
        <v>97.0303433367394</v>
      </c>
    </row>
    <row r="74" spans="1:7" ht="27" customHeight="1">
      <c r="A74" s="45" t="s">
        <v>152</v>
      </c>
      <c r="B74" s="46" t="s">
        <v>78</v>
      </c>
      <c r="C74" s="121">
        <v>1142.06569054214</v>
      </c>
      <c r="D74" s="121">
        <v>1163.43490304709</v>
      </c>
      <c r="E74" s="121">
        <v>5663.63276612584</v>
      </c>
      <c r="F74" s="111">
        <v>103.659049599568</v>
      </c>
      <c r="G74" s="111">
        <v>113.693131609221</v>
      </c>
    </row>
    <row r="75" spans="1:7" ht="19.5" customHeight="1">
      <c r="A75" s="45" t="s">
        <v>153</v>
      </c>
      <c r="B75" s="46" t="s">
        <v>78</v>
      </c>
      <c r="C75" s="121">
        <v>18420.6576610173</v>
      </c>
      <c r="D75" s="121">
        <v>17908.9727259891</v>
      </c>
      <c r="E75" s="121">
        <v>89544.8636299454</v>
      </c>
      <c r="F75" s="111">
        <v>104.40695039033</v>
      </c>
      <c r="G75" s="111">
        <v>106.340412434595</v>
      </c>
    </row>
    <row r="76" spans="1:7" ht="19.5" customHeight="1">
      <c r="A76" s="45" t="s">
        <v>92</v>
      </c>
      <c r="B76" s="46" t="s">
        <v>93</v>
      </c>
      <c r="C76" s="121">
        <v>379.103492041991</v>
      </c>
      <c r="D76" s="121">
        <v>448.39444632577</v>
      </c>
      <c r="E76" s="121">
        <v>1826.92712224856</v>
      </c>
      <c r="F76" s="111">
        <v>113.174182139699</v>
      </c>
      <c r="G76" s="111">
        <v>94.2528735632184</v>
      </c>
    </row>
    <row r="77" spans="1:7" ht="19.5" customHeight="1">
      <c r="A77" s="45" t="s">
        <v>94</v>
      </c>
      <c r="B77" s="46" t="s">
        <v>93</v>
      </c>
      <c r="C77" s="121">
        <v>386.213875968992</v>
      </c>
      <c r="D77" s="121">
        <v>397.376744186046</v>
      </c>
      <c r="E77" s="121">
        <v>1902.49457364341</v>
      </c>
      <c r="F77" s="111">
        <v>105.516947950645</v>
      </c>
      <c r="G77" s="111">
        <v>107.655574697011</v>
      </c>
    </row>
    <row r="78" spans="1:7" ht="19.5" customHeight="1">
      <c r="A78" s="45" t="s">
        <v>95</v>
      </c>
      <c r="B78" s="46" t="s">
        <v>96</v>
      </c>
      <c r="C78" s="121">
        <v>3271.01066055594</v>
      </c>
      <c r="D78" s="121">
        <v>3341.2470857826</v>
      </c>
      <c r="E78" s="121">
        <v>16340.4039912324</v>
      </c>
      <c r="F78" s="111">
        <v>102.272727272727</v>
      </c>
      <c r="G78" s="111">
        <v>101.890735272036</v>
      </c>
    </row>
    <row r="79" spans="1:7" ht="19.5" customHeight="1">
      <c r="A79" s="45" t="s">
        <v>154</v>
      </c>
      <c r="B79" s="46" t="s">
        <v>78</v>
      </c>
      <c r="C79" s="121">
        <v>3520.56355377343</v>
      </c>
      <c r="D79" s="121">
        <v>3145.48596941607</v>
      </c>
      <c r="E79" s="121">
        <v>18991.3090186454</v>
      </c>
      <c r="F79" s="111">
        <v>129.860405593522</v>
      </c>
      <c r="G79" s="111">
        <v>116.814970355391</v>
      </c>
    </row>
    <row r="80" spans="1:2" ht="12.75">
      <c r="A80" s="27"/>
      <c r="B80" s="49"/>
    </row>
  </sheetData>
  <sheetProtection/>
  <mergeCells count="1">
    <mergeCell ref="A1:G1"/>
  </mergeCells>
  <printOptions/>
  <pageMargins left="0.7086614173228347" right="0.5118110236220472" top="0.7086614173228347" bottom="0.70866141732283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3"/>
  <sheetViews>
    <sheetView zoomScalePageLayoutView="0" workbookViewId="0" topLeftCell="A13">
      <selection activeCell="J24" sqref="J24"/>
    </sheetView>
  </sheetViews>
  <sheetFormatPr defaultColWidth="9.140625" defaultRowHeight="12.75"/>
  <cols>
    <col min="1" max="1" width="3.421875" style="7" customWidth="1"/>
    <col min="2" max="2" width="39.57421875" style="7" customWidth="1"/>
    <col min="3" max="3" width="10.57421875" style="7" customWidth="1"/>
    <col min="4" max="5" width="9.28125" style="7" customWidth="1"/>
    <col min="6" max="6" width="10.140625" style="7" customWidth="1"/>
    <col min="7" max="8" width="8.28125" style="7" customWidth="1"/>
    <col min="9" max="16384" width="9.140625" style="7" customWidth="1"/>
  </cols>
  <sheetData>
    <row r="1" spans="1:8" s="8" customFormat="1" ht="24" customHeight="1">
      <c r="A1" s="160" t="s">
        <v>213</v>
      </c>
      <c r="B1" s="160"/>
      <c r="C1" s="160"/>
      <c r="D1" s="160"/>
      <c r="E1" s="160"/>
      <c r="F1" s="160"/>
      <c r="G1" s="160"/>
      <c r="H1" s="160"/>
    </row>
    <row r="2" spans="1:8" s="8" customFormat="1" ht="19.5" customHeight="1">
      <c r="A2" s="161"/>
      <c r="B2" s="161"/>
      <c r="C2" s="161"/>
      <c r="D2" s="161"/>
      <c r="E2" s="161"/>
      <c r="F2" s="161"/>
      <c r="G2" s="161"/>
      <c r="H2" s="161"/>
    </row>
    <row r="3" spans="1:7" ht="19.5" customHeight="1">
      <c r="A3" s="19"/>
      <c r="B3" s="19"/>
      <c r="C3" s="19"/>
      <c r="D3" s="19"/>
      <c r="E3" s="19"/>
      <c r="F3" s="19"/>
      <c r="G3" s="20"/>
    </row>
    <row r="4" spans="1:8" ht="96" customHeight="1">
      <c r="A4" s="51"/>
      <c r="B4" s="51"/>
      <c r="C4" s="92" t="s">
        <v>207</v>
      </c>
      <c r="D4" s="92" t="s">
        <v>243</v>
      </c>
      <c r="E4" s="92" t="s">
        <v>244</v>
      </c>
      <c r="F4" s="92" t="s">
        <v>245</v>
      </c>
      <c r="G4" s="92" t="s">
        <v>246</v>
      </c>
      <c r="H4" s="92" t="s">
        <v>247</v>
      </c>
    </row>
    <row r="5" spans="1:8" ht="22.5" customHeight="1">
      <c r="A5" s="20"/>
      <c r="B5" s="20"/>
      <c r="C5" s="20"/>
      <c r="D5" s="20"/>
      <c r="E5" s="20"/>
      <c r="F5" s="20"/>
      <c r="G5" s="20"/>
      <c r="H5" s="5"/>
    </row>
    <row r="6" spans="1:8" ht="22.5" customHeight="1">
      <c r="A6" s="52" t="s">
        <v>0</v>
      </c>
      <c r="B6" s="52"/>
      <c r="C6" s="100">
        <f>C7+C14+C19</f>
        <v>7806139</v>
      </c>
      <c r="D6" s="100">
        <f>D7+D14+D19</f>
        <v>633503</v>
      </c>
      <c r="E6" s="100">
        <f>E7+E14+E19</f>
        <v>647079</v>
      </c>
      <c r="F6" s="100">
        <f>F7+F14+F19</f>
        <v>2900619</v>
      </c>
      <c r="G6" s="101">
        <v>125.6</v>
      </c>
      <c r="H6" s="101">
        <v>119.5</v>
      </c>
    </row>
    <row r="7" spans="1:8" ht="22.5" customHeight="1">
      <c r="A7" s="52" t="s">
        <v>26</v>
      </c>
      <c r="B7" s="53"/>
      <c r="C7" s="100">
        <f>C8+C10+C11+C12</f>
        <v>3308384</v>
      </c>
      <c r="D7" s="100">
        <f>D8+D10+D11+D12</f>
        <v>294367</v>
      </c>
      <c r="E7" s="100">
        <f>E8+E10+E11+E12</f>
        <v>302047</v>
      </c>
      <c r="F7" s="100">
        <f>F8+F10+F11+F12</f>
        <v>1303572</v>
      </c>
      <c r="G7" s="101">
        <v>123.7</v>
      </c>
      <c r="H7" s="101">
        <v>114.5</v>
      </c>
    </row>
    <row r="8" spans="1:8" ht="22.5" customHeight="1">
      <c r="A8" s="53"/>
      <c r="B8" s="106" t="s">
        <v>54</v>
      </c>
      <c r="C8" s="104">
        <v>1946350</v>
      </c>
      <c r="D8" s="104">
        <v>179272</v>
      </c>
      <c r="E8" s="104">
        <v>184890</v>
      </c>
      <c r="F8" s="104">
        <v>750927</v>
      </c>
      <c r="G8" s="105">
        <v>137.4</v>
      </c>
      <c r="H8" s="105">
        <v>119.4</v>
      </c>
    </row>
    <row r="9" spans="1:8" ht="22.5" customHeight="1">
      <c r="A9" s="53"/>
      <c r="B9" s="107" t="s">
        <v>55</v>
      </c>
      <c r="C9" s="102">
        <v>1150000</v>
      </c>
      <c r="D9" s="102">
        <v>90144</v>
      </c>
      <c r="E9" s="102">
        <v>93810</v>
      </c>
      <c r="F9" s="102">
        <v>435749</v>
      </c>
      <c r="G9" s="103">
        <v>112.3</v>
      </c>
      <c r="H9" s="103">
        <v>109.4</v>
      </c>
    </row>
    <row r="10" spans="1:8" ht="22.5" customHeight="1">
      <c r="A10" s="53"/>
      <c r="B10" s="106" t="s">
        <v>56</v>
      </c>
      <c r="C10" s="104">
        <v>881780</v>
      </c>
      <c r="D10" s="104">
        <v>74420</v>
      </c>
      <c r="E10" s="104">
        <v>75317</v>
      </c>
      <c r="F10" s="104">
        <v>362010</v>
      </c>
      <c r="G10" s="105">
        <v>105.8</v>
      </c>
      <c r="H10" s="105">
        <v>107.4</v>
      </c>
    </row>
    <row r="11" spans="1:8" ht="22.5" customHeight="1">
      <c r="A11" s="53"/>
      <c r="B11" s="106" t="s">
        <v>57</v>
      </c>
      <c r="C11" s="104">
        <v>468254</v>
      </c>
      <c r="D11" s="104">
        <v>39675</v>
      </c>
      <c r="E11" s="104">
        <v>40820</v>
      </c>
      <c r="F11" s="104">
        <v>185645</v>
      </c>
      <c r="G11" s="105">
        <v>109.5</v>
      </c>
      <c r="H11" s="105">
        <v>110.7</v>
      </c>
    </row>
    <row r="12" spans="1:8" ht="22.5" customHeight="1">
      <c r="A12" s="53"/>
      <c r="B12" s="106" t="s">
        <v>58</v>
      </c>
      <c r="C12" s="104">
        <v>12000</v>
      </c>
      <c r="D12" s="104">
        <v>1000</v>
      </c>
      <c r="E12" s="104">
        <v>1020</v>
      </c>
      <c r="F12" s="104">
        <v>4990</v>
      </c>
      <c r="G12" s="105">
        <v>102</v>
      </c>
      <c r="H12" s="105">
        <v>100.2</v>
      </c>
    </row>
    <row r="13" spans="1:8" ht="22.5" customHeight="1">
      <c r="A13" s="53"/>
      <c r="B13" s="106" t="s">
        <v>59</v>
      </c>
      <c r="C13" s="104">
        <v>0</v>
      </c>
      <c r="D13" s="104">
        <v>0</v>
      </c>
      <c r="E13" s="104">
        <v>0</v>
      </c>
      <c r="F13" s="104">
        <v>0</v>
      </c>
      <c r="G13" s="105">
        <v>0</v>
      </c>
      <c r="H13" s="105">
        <v>0</v>
      </c>
    </row>
    <row r="14" spans="1:8" ht="22.5" customHeight="1">
      <c r="A14" s="52" t="s">
        <v>28</v>
      </c>
      <c r="B14" s="54"/>
      <c r="C14" s="100">
        <f>C15+C17</f>
        <v>2475275</v>
      </c>
      <c r="D14" s="100">
        <f>D15+D17</f>
        <v>181064</v>
      </c>
      <c r="E14" s="100">
        <f>E15+E17</f>
        <v>183105</v>
      </c>
      <c r="F14" s="100">
        <f>F15+F17</f>
        <v>845137</v>
      </c>
      <c r="G14" s="101">
        <v>127.1</v>
      </c>
      <c r="H14" s="101">
        <v>122.4</v>
      </c>
    </row>
    <row r="15" spans="1:8" ht="22.5" customHeight="1">
      <c r="A15" s="52"/>
      <c r="B15" s="106" t="s">
        <v>60</v>
      </c>
      <c r="C15" s="104">
        <v>1912440</v>
      </c>
      <c r="D15" s="104">
        <v>133600</v>
      </c>
      <c r="E15" s="104">
        <v>134850</v>
      </c>
      <c r="F15" s="104">
        <v>606665</v>
      </c>
      <c r="G15" s="105">
        <v>139.4</v>
      </c>
      <c r="H15" s="105">
        <v>130.3</v>
      </c>
    </row>
    <row r="16" spans="1:8" ht="22.5" customHeight="1">
      <c r="A16" s="52"/>
      <c r="B16" s="107" t="s">
        <v>55</v>
      </c>
      <c r="C16" s="102">
        <v>1550000</v>
      </c>
      <c r="D16" s="102">
        <v>89168</v>
      </c>
      <c r="E16" s="102">
        <v>94160</v>
      </c>
      <c r="F16" s="102">
        <v>414260</v>
      </c>
      <c r="G16" s="103">
        <v>137.4</v>
      </c>
      <c r="H16" s="103">
        <v>137</v>
      </c>
    </row>
    <row r="17" spans="1:8" ht="22.5" customHeight="1">
      <c r="A17" s="52"/>
      <c r="B17" s="106" t="s">
        <v>61</v>
      </c>
      <c r="C17" s="104">
        <v>562835</v>
      </c>
      <c r="D17" s="104">
        <v>47464</v>
      </c>
      <c r="E17" s="104">
        <v>48255</v>
      </c>
      <c r="F17" s="104">
        <v>238472</v>
      </c>
      <c r="G17" s="105">
        <v>102.1</v>
      </c>
      <c r="H17" s="105">
        <v>106.2</v>
      </c>
    </row>
    <row r="18" spans="1:8" ht="22.5" customHeight="1">
      <c r="A18" s="5"/>
      <c r="B18" s="106" t="s">
        <v>62</v>
      </c>
      <c r="C18" s="104">
        <v>0</v>
      </c>
      <c r="D18" s="104">
        <v>0</v>
      </c>
      <c r="E18" s="104">
        <v>0</v>
      </c>
      <c r="F18" s="104">
        <v>0</v>
      </c>
      <c r="G18" s="105">
        <v>0</v>
      </c>
      <c r="H18" s="105">
        <v>0</v>
      </c>
    </row>
    <row r="19" spans="1:8" ht="22.5" customHeight="1">
      <c r="A19" s="52" t="s">
        <v>27</v>
      </c>
      <c r="B19" s="54"/>
      <c r="C19" s="100">
        <f>C20+C22</f>
        <v>2022480</v>
      </c>
      <c r="D19" s="100">
        <f>D20+D22</f>
        <v>158072</v>
      </c>
      <c r="E19" s="100">
        <f>E20+E22</f>
        <v>161927</v>
      </c>
      <c r="F19" s="100">
        <f>F20+F22</f>
        <v>751910</v>
      </c>
      <c r="G19" s="101">
        <v>127.5</v>
      </c>
      <c r="H19" s="101">
        <v>125.5</v>
      </c>
    </row>
    <row r="20" spans="1:8" ht="22.5" customHeight="1">
      <c r="A20" s="55"/>
      <c r="B20" s="106" t="s">
        <v>63</v>
      </c>
      <c r="C20" s="104">
        <v>1590970</v>
      </c>
      <c r="D20" s="104">
        <v>119490</v>
      </c>
      <c r="E20" s="104">
        <v>121530</v>
      </c>
      <c r="F20" s="104">
        <v>563236</v>
      </c>
      <c r="G20" s="105">
        <v>139.1</v>
      </c>
      <c r="H20" s="105">
        <v>134.2</v>
      </c>
    </row>
    <row r="21" spans="1:8" ht="22.5" customHeight="1">
      <c r="A21" s="55"/>
      <c r="B21" s="107" t="s">
        <v>55</v>
      </c>
      <c r="C21" s="102">
        <v>1300000</v>
      </c>
      <c r="D21" s="102">
        <v>78731</v>
      </c>
      <c r="E21" s="102">
        <v>79699</v>
      </c>
      <c r="F21" s="102">
        <v>386410</v>
      </c>
      <c r="G21" s="103">
        <v>135.3</v>
      </c>
      <c r="H21" s="103">
        <v>137.9</v>
      </c>
    </row>
    <row r="22" spans="1:8" ht="22.5" customHeight="1">
      <c r="A22" s="52"/>
      <c r="B22" s="106" t="s">
        <v>64</v>
      </c>
      <c r="C22" s="104">
        <v>431510</v>
      </c>
      <c r="D22" s="104">
        <v>38582</v>
      </c>
      <c r="E22" s="104">
        <v>40397</v>
      </c>
      <c r="F22" s="104">
        <v>188674</v>
      </c>
      <c r="G22" s="105">
        <v>102</v>
      </c>
      <c r="H22" s="105">
        <v>105.1</v>
      </c>
    </row>
    <row r="23" spans="1:8" ht="22.5" customHeight="1">
      <c r="A23" s="5"/>
      <c r="B23" s="106" t="s">
        <v>62</v>
      </c>
      <c r="C23" s="104">
        <v>0</v>
      </c>
      <c r="D23" s="104">
        <v>0</v>
      </c>
      <c r="E23" s="104">
        <v>0</v>
      </c>
      <c r="F23" s="104">
        <v>0</v>
      </c>
      <c r="G23" s="104">
        <v>0</v>
      </c>
      <c r="H23" s="104">
        <v>0</v>
      </c>
    </row>
  </sheetData>
  <sheetProtection/>
  <mergeCells count="2">
    <mergeCell ref="A1:H1"/>
    <mergeCell ref="A2:H2"/>
  </mergeCells>
  <printOptions/>
  <pageMargins left="0.31496062992125984" right="0.07874015748031496" top="0.9055118110236221" bottom="0.3937007874015748" header="0.3149606299212598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1"/>
  <sheetViews>
    <sheetView zoomScalePageLayoutView="0" workbookViewId="0" topLeftCell="A13">
      <selection activeCell="J24" sqref="J24"/>
    </sheetView>
  </sheetViews>
  <sheetFormatPr defaultColWidth="9.140625" defaultRowHeight="12.75"/>
  <cols>
    <col min="1" max="1" width="2.00390625" style="7" customWidth="1"/>
    <col min="2" max="2" width="36.57421875" style="7" customWidth="1"/>
    <col min="3" max="5" width="11.140625" style="7" customWidth="1"/>
    <col min="6" max="6" width="10.140625" style="7" customWidth="1"/>
    <col min="7" max="7" width="11.140625" style="7" customWidth="1"/>
    <col min="8" max="8" width="11.7109375" style="7" customWidth="1"/>
    <col min="9" max="9" width="13.57421875" style="7" customWidth="1"/>
    <col min="10" max="16384" width="9.140625" style="7" customWidth="1"/>
  </cols>
  <sheetData>
    <row r="1" spans="1:7" s="36" customFormat="1" ht="24" customHeight="1">
      <c r="A1" s="162" t="s">
        <v>214</v>
      </c>
      <c r="B1" s="162"/>
      <c r="C1" s="162"/>
      <c r="D1" s="162"/>
      <c r="E1" s="162"/>
      <c r="F1" s="162"/>
      <c r="G1" s="162"/>
    </row>
    <row r="2" spans="1:7" s="8" customFormat="1" ht="19.5" customHeight="1">
      <c r="A2" s="163"/>
      <c r="B2" s="163"/>
      <c r="C2" s="163"/>
      <c r="D2" s="163"/>
      <c r="E2" s="163"/>
      <c r="F2" s="163"/>
      <c r="G2" s="163"/>
    </row>
    <row r="3" spans="1:7" ht="19.5" customHeight="1">
      <c r="A3" s="1"/>
      <c r="B3" s="6"/>
      <c r="C3" s="6"/>
      <c r="D3" s="6"/>
      <c r="E3" s="6"/>
      <c r="F3" s="6"/>
      <c r="G3" s="6"/>
    </row>
    <row r="4" spans="1:7" ht="92.25" customHeight="1">
      <c r="A4" s="56"/>
      <c r="B4" s="57"/>
      <c r="C4" s="92" t="s">
        <v>258</v>
      </c>
      <c r="D4" s="92" t="s">
        <v>248</v>
      </c>
      <c r="E4" s="92" t="s">
        <v>273</v>
      </c>
      <c r="F4" s="92" t="s">
        <v>274</v>
      </c>
      <c r="G4" s="92" t="s">
        <v>249</v>
      </c>
    </row>
    <row r="5" spans="1:7" ht="22.5" customHeight="1">
      <c r="A5" s="164" t="s">
        <v>1</v>
      </c>
      <c r="B5" s="164"/>
      <c r="C5" s="41">
        <f>SUM(C7:C17)</f>
        <v>6483498</v>
      </c>
      <c r="D5" s="41">
        <f>SUM(D7:D17)</f>
        <v>7514091</v>
      </c>
      <c r="E5" s="41">
        <f>SUM(E7:E17)</f>
        <v>37608028</v>
      </c>
      <c r="F5" s="116">
        <f>D5/C5*100</f>
        <v>115.89563226517537</v>
      </c>
      <c r="G5" s="116">
        <v>114.05804733807241</v>
      </c>
    </row>
    <row r="6" spans="1:7" ht="22.5" customHeight="1">
      <c r="A6" s="59" t="s">
        <v>3</v>
      </c>
      <c r="B6" s="5"/>
      <c r="C6" s="34"/>
      <c r="D6" s="34"/>
      <c r="E6" s="34"/>
      <c r="F6" s="115"/>
      <c r="G6" s="115"/>
    </row>
    <row r="7" spans="1:7" ht="22.5" customHeight="1">
      <c r="A7" s="5"/>
      <c r="B7" s="61" t="s">
        <v>20</v>
      </c>
      <c r="C7" s="40">
        <v>2044251</v>
      </c>
      <c r="D7" s="40">
        <v>2265430</v>
      </c>
      <c r="E7" s="40">
        <v>12241569</v>
      </c>
      <c r="F7" s="118">
        <f>D7/C7*100</f>
        <v>110.81956178571026</v>
      </c>
      <c r="G7" s="117">
        <v>118.15120482627076</v>
      </c>
    </row>
    <row r="8" spans="1:7" ht="22.5" customHeight="1">
      <c r="A8" s="5"/>
      <c r="B8" s="61" t="s">
        <v>21</v>
      </c>
      <c r="C8" s="40">
        <v>397521</v>
      </c>
      <c r="D8" s="40">
        <v>459823</v>
      </c>
      <c r="E8" s="40">
        <v>2335026</v>
      </c>
      <c r="F8" s="118">
        <f>D8/C8*100</f>
        <v>115.67263113143709</v>
      </c>
      <c r="G8" s="117">
        <v>114.40929102043518</v>
      </c>
    </row>
    <row r="9" spans="1:7" ht="22.5" customHeight="1">
      <c r="A9" s="5"/>
      <c r="B9" s="61" t="s">
        <v>19</v>
      </c>
      <c r="C9" s="40">
        <v>889534</v>
      </c>
      <c r="D9" s="40">
        <v>1115467</v>
      </c>
      <c r="E9" s="40">
        <v>5324200</v>
      </c>
      <c r="F9" s="118">
        <f>D9/C9*100</f>
        <v>125.39902915459105</v>
      </c>
      <c r="G9" s="117">
        <v>113.39264900948092</v>
      </c>
    </row>
    <row r="10" spans="1:7" ht="22.5" customHeight="1">
      <c r="A10" s="5"/>
      <c r="B10" s="61" t="s">
        <v>48</v>
      </c>
      <c r="C10" s="40">
        <v>110306</v>
      </c>
      <c r="D10" s="40">
        <v>112288</v>
      </c>
      <c r="E10" s="40">
        <v>634316</v>
      </c>
      <c r="F10" s="118">
        <f aca="true" t="shared" si="0" ref="F10:F17">D10/C10*100</f>
        <v>101.79681975595163</v>
      </c>
      <c r="G10" s="117">
        <v>106.11199363637319</v>
      </c>
    </row>
    <row r="11" spans="1:7" ht="22.5" customHeight="1">
      <c r="A11" s="62"/>
      <c r="B11" s="61" t="s">
        <v>49</v>
      </c>
      <c r="C11" s="40">
        <v>370586</v>
      </c>
      <c r="D11" s="40">
        <v>412164</v>
      </c>
      <c r="E11" s="40">
        <v>1983935</v>
      </c>
      <c r="F11" s="118">
        <f t="shared" si="0"/>
        <v>111.21952799080374</v>
      </c>
      <c r="G11" s="117">
        <v>107.55474603608913</v>
      </c>
    </row>
    <row r="12" spans="1:7" ht="22.5" customHeight="1">
      <c r="A12" s="63"/>
      <c r="B12" s="61" t="s">
        <v>50</v>
      </c>
      <c r="C12" s="40">
        <v>202854</v>
      </c>
      <c r="D12" s="40">
        <v>253228</v>
      </c>
      <c r="E12" s="40">
        <v>1223257</v>
      </c>
      <c r="F12" s="118">
        <f t="shared" si="0"/>
        <v>124.83263825214192</v>
      </c>
      <c r="G12" s="117">
        <v>122.67289407964705</v>
      </c>
    </row>
    <row r="13" spans="1:7" ht="22.5" customHeight="1">
      <c r="A13" s="62"/>
      <c r="B13" s="61" t="s">
        <v>51</v>
      </c>
      <c r="C13" s="40">
        <v>472961</v>
      </c>
      <c r="D13" s="40">
        <v>517665</v>
      </c>
      <c r="E13" s="40">
        <v>2656158</v>
      </c>
      <c r="F13" s="118">
        <f t="shared" si="0"/>
        <v>109.4519421263064</v>
      </c>
      <c r="G13" s="117">
        <v>104.99313859053862</v>
      </c>
    </row>
    <row r="14" spans="1:7" ht="22.5" customHeight="1">
      <c r="A14" s="63"/>
      <c r="B14" s="61" t="s">
        <v>52</v>
      </c>
      <c r="C14" s="40">
        <v>1063233</v>
      </c>
      <c r="D14" s="40">
        <v>1265871</v>
      </c>
      <c r="E14" s="40">
        <v>5851306</v>
      </c>
      <c r="F14" s="118">
        <f t="shared" si="0"/>
        <v>119.05866352906654</v>
      </c>
      <c r="G14" s="117">
        <v>113.51694558710881</v>
      </c>
    </row>
    <row r="15" spans="1:7" ht="22.5" customHeight="1">
      <c r="A15" s="62"/>
      <c r="B15" s="61" t="s">
        <v>53</v>
      </c>
      <c r="C15" s="40">
        <v>82198</v>
      </c>
      <c r="D15" s="40">
        <v>86994</v>
      </c>
      <c r="E15" s="40">
        <v>431116</v>
      </c>
      <c r="F15" s="118">
        <f t="shared" si="0"/>
        <v>105.83469184165064</v>
      </c>
      <c r="G15" s="117">
        <v>104.38883296216204</v>
      </c>
    </row>
    <row r="16" spans="1:7" ht="34.5" customHeight="1">
      <c r="A16" s="63"/>
      <c r="B16" s="108" t="s">
        <v>204</v>
      </c>
      <c r="C16" s="40">
        <f>228902+432747</f>
        <v>661649</v>
      </c>
      <c r="D16" s="40">
        <f>249978+543374</f>
        <v>793352</v>
      </c>
      <c r="E16" s="40">
        <f>1187286+2675834</f>
        <v>3863120</v>
      </c>
      <c r="F16" s="118">
        <f t="shared" si="0"/>
        <v>119.9052669920154</v>
      </c>
      <c r="G16" s="146">
        <v>113.08</v>
      </c>
    </row>
    <row r="17" spans="1:7" ht="34.5" customHeight="1">
      <c r="A17" s="62"/>
      <c r="B17" s="108" t="s">
        <v>205</v>
      </c>
      <c r="C17" s="40">
        <v>188405</v>
      </c>
      <c r="D17" s="40">
        <v>231809</v>
      </c>
      <c r="E17" s="40">
        <v>1064025</v>
      </c>
      <c r="F17" s="118">
        <f t="shared" si="0"/>
        <v>123.03760515909875</v>
      </c>
      <c r="G17" s="117">
        <v>115.35310321785808</v>
      </c>
    </row>
    <row r="18" spans="1:7" ht="22.5" customHeight="1">
      <c r="A18" s="63"/>
      <c r="B18" s="86"/>
      <c r="C18" s="34"/>
      <c r="D18" s="34"/>
      <c r="E18" s="34"/>
      <c r="F18" s="37"/>
      <c r="G18" s="37"/>
    </row>
    <row r="19" spans="1:2" ht="22.5" customHeight="1">
      <c r="A19" s="62"/>
      <c r="B19" s="5"/>
    </row>
    <row r="20" spans="1:7" ht="12.75">
      <c r="A20" s="3"/>
      <c r="C20" s="5"/>
      <c r="D20" s="5"/>
      <c r="E20" s="5"/>
      <c r="F20" s="60"/>
      <c r="G20" s="60"/>
    </row>
    <row r="21" ht="12.75">
      <c r="A21" s="4"/>
    </row>
  </sheetData>
  <sheetProtection/>
  <mergeCells count="3">
    <mergeCell ref="A1:G1"/>
    <mergeCell ref="A2:G2"/>
    <mergeCell ref="A5:B5"/>
  </mergeCells>
  <printOptions/>
  <pageMargins left="0.7480314960629921" right="0.3" top="0.9055118110236221" bottom="0.5118110236220472" header="0.3149606299212598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0"/>
  <sheetViews>
    <sheetView zoomScalePageLayoutView="0" workbookViewId="0" topLeftCell="A1">
      <selection activeCell="J24" sqref="J24"/>
    </sheetView>
  </sheetViews>
  <sheetFormatPr defaultColWidth="9.140625" defaultRowHeight="12.75"/>
  <cols>
    <col min="1" max="1" width="31.00390625" style="7" customWidth="1"/>
    <col min="2" max="4" width="12.7109375" style="7" customWidth="1"/>
    <col min="5" max="5" width="11.421875" style="7" customWidth="1"/>
    <col min="6" max="6" width="12.421875" style="7" customWidth="1"/>
    <col min="7" max="16384" width="9.140625" style="7" customWidth="1"/>
  </cols>
  <sheetData>
    <row r="1" spans="1:6" s="36" customFormat="1" ht="24" customHeight="1">
      <c r="A1" s="165" t="s">
        <v>215</v>
      </c>
      <c r="B1" s="165"/>
      <c r="C1" s="165"/>
      <c r="D1" s="165"/>
      <c r="E1" s="165"/>
      <c r="F1" s="165"/>
    </row>
    <row r="2" spans="1:7" ht="19.5" customHeight="1">
      <c r="A2" s="5"/>
      <c r="G2" s="5"/>
    </row>
    <row r="3" spans="1:7" ht="19.5" customHeight="1">
      <c r="A3" s="6"/>
      <c r="G3" s="5"/>
    </row>
    <row r="4" spans="1:7" ht="93.75" customHeight="1">
      <c r="A4" s="64"/>
      <c r="B4" s="92" t="s">
        <v>258</v>
      </c>
      <c r="C4" s="92" t="s">
        <v>248</v>
      </c>
      <c r="D4" s="92" t="s">
        <v>273</v>
      </c>
      <c r="E4" s="92" t="s">
        <v>275</v>
      </c>
      <c r="F4" s="92" t="s">
        <v>276</v>
      </c>
      <c r="G4" s="25"/>
    </row>
    <row r="5" spans="1:8" ht="25.5" customHeight="1">
      <c r="A5" s="58" t="s">
        <v>1</v>
      </c>
      <c r="B5" s="119">
        <f>B7+B8</f>
        <v>816496</v>
      </c>
      <c r="C5" s="119">
        <f>C7+C8</f>
        <v>958349</v>
      </c>
      <c r="D5" s="119">
        <f>D7+D8</f>
        <v>4611398</v>
      </c>
      <c r="E5" s="116">
        <f>C5/B5*100</f>
        <v>117.37338578511101</v>
      </c>
      <c r="F5" s="116">
        <v>116.2</v>
      </c>
      <c r="G5" s="5"/>
      <c r="H5" s="38"/>
    </row>
    <row r="6" spans="1:8" ht="25.5" customHeight="1">
      <c r="A6" s="59" t="s">
        <v>18</v>
      </c>
      <c r="B6" s="112"/>
      <c r="C6" s="112"/>
      <c r="D6" s="112"/>
      <c r="E6" s="118"/>
      <c r="F6" s="118"/>
      <c r="H6" s="38"/>
    </row>
    <row r="7" spans="1:8" ht="25.5" customHeight="1">
      <c r="A7" s="62" t="s">
        <v>24</v>
      </c>
      <c r="B7" s="112">
        <v>176613</v>
      </c>
      <c r="C7" s="112">
        <v>194528</v>
      </c>
      <c r="D7" s="112">
        <v>904020</v>
      </c>
      <c r="E7" s="118">
        <f>C7/B7*100</f>
        <v>110.14364740987357</v>
      </c>
      <c r="F7" s="118">
        <v>109.9</v>
      </c>
      <c r="H7" s="38"/>
    </row>
    <row r="8" spans="1:8" ht="25.5" customHeight="1">
      <c r="A8" s="62" t="s">
        <v>25</v>
      </c>
      <c r="B8" s="112">
        <v>639883</v>
      </c>
      <c r="C8" s="112">
        <v>763821</v>
      </c>
      <c r="D8" s="112">
        <v>3707378</v>
      </c>
      <c r="E8" s="118">
        <f>C8/B8*100</f>
        <v>119.36885336850642</v>
      </c>
      <c r="F8" s="118">
        <v>117.8</v>
      </c>
      <c r="H8" s="38"/>
    </row>
    <row r="9" spans="1:6" ht="27" customHeight="1">
      <c r="A9" s="5"/>
      <c r="B9" s="26"/>
      <c r="C9" s="26"/>
      <c r="D9" s="26"/>
      <c r="E9" s="5"/>
      <c r="F9" s="5"/>
    </row>
    <row r="10" spans="1:6" ht="25.5" customHeight="1">
      <c r="A10" s="5"/>
      <c r="B10" s="5"/>
      <c r="C10" s="5"/>
      <c r="D10" s="5"/>
      <c r="E10" s="5"/>
      <c r="F10" s="5"/>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1">
    <mergeCell ref="A1:F1"/>
  </mergeCells>
  <printOptions/>
  <pageMargins left="0.7480314960629921" right="0.1968503937007874" top="0.9055118110236221" bottom="0.6299212598425197" header="0.31496062992125984"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3">
      <selection activeCell="F25" sqref="F25"/>
    </sheetView>
  </sheetViews>
  <sheetFormatPr defaultColWidth="9.140625" defaultRowHeight="12.75"/>
  <cols>
    <col min="1" max="1" width="3.00390625" style="96" customWidth="1"/>
    <col min="2" max="2" width="3.28125" style="96" customWidth="1"/>
    <col min="3" max="3" width="32.57421875" style="96" customWidth="1"/>
    <col min="4" max="4" width="10.421875" style="96" customWidth="1"/>
    <col min="5" max="8" width="11.140625" style="96" customWidth="1"/>
    <col min="9" max="16384" width="9.140625" style="96" customWidth="1"/>
  </cols>
  <sheetData>
    <row r="1" spans="1:8" s="36" customFormat="1" ht="24" customHeight="1">
      <c r="A1" s="167" t="s">
        <v>216</v>
      </c>
      <c r="B1" s="167"/>
      <c r="C1" s="167"/>
      <c r="D1" s="167"/>
      <c r="E1" s="167"/>
      <c r="F1" s="167"/>
      <c r="G1" s="167"/>
      <c r="H1" s="167"/>
    </row>
    <row r="2" spans="1:8" ht="19.5" customHeight="1">
      <c r="A2" s="15"/>
      <c r="B2" s="155"/>
      <c r="C2" s="155"/>
      <c r="D2" s="155"/>
      <c r="E2" s="155"/>
      <c r="F2" s="155"/>
      <c r="G2" s="8"/>
      <c r="H2" s="15"/>
    </row>
    <row r="3" spans="1:8" ht="19.5" customHeight="1">
      <c r="A3" s="15"/>
      <c r="B3" s="155"/>
      <c r="C3" s="155"/>
      <c r="D3" s="155"/>
      <c r="E3" s="155"/>
      <c r="F3" s="8"/>
      <c r="G3" s="170" t="s">
        <v>289</v>
      </c>
      <c r="H3" s="170"/>
    </row>
    <row r="4" spans="1:8" ht="26.25" customHeight="1">
      <c r="A4" s="65"/>
      <c r="B4" s="156"/>
      <c r="C4" s="156"/>
      <c r="D4" s="166" t="s">
        <v>250</v>
      </c>
      <c r="E4" s="166"/>
      <c r="F4" s="166"/>
      <c r="G4" s="166"/>
      <c r="H4" s="168" t="s">
        <v>253</v>
      </c>
    </row>
    <row r="5" spans="1:8" ht="54.75" customHeight="1">
      <c r="A5" s="15"/>
      <c r="B5" s="155"/>
      <c r="C5" s="155"/>
      <c r="D5" s="123" t="s">
        <v>162</v>
      </c>
      <c r="E5" s="123" t="s">
        <v>251</v>
      </c>
      <c r="F5" s="123" t="s">
        <v>209</v>
      </c>
      <c r="G5" s="123" t="s">
        <v>252</v>
      </c>
      <c r="H5" s="169"/>
    </row>
    <row r="6" spans="1:8" ht="22.5" customHeight="1">
      <c r="A6" s="66" t="s">
        <v>197</v>
      </c>
      <c r="B6" s="15"/>
      <c r="C6" s="15"/>
      <c r="D6" s="69">
        <v>111.9998</v>
      </c>
      <c r="E6" s="69">
        <v>102.4848</v>
      </c>
      <c r="F6" s="69">
        <v>101.0932</v>
      </c>
      <c r="G6" s="69">
        <v>100.1489</v>
      </c>
      <c r="H6" s="69">
        <v>102.6618</v>
      </c>
    </row>
    <row r="7" spans="1:10" ht="22.5" customHeight="1">
      <c r="A7" s="67"/>
      <c r="B7" s="16" t="s">
        <v>4</v>
      </c>
      <c r="C7" s="17"/>
      <c r="D7" s="157">
        <v>105.8981</v>
      </c>
      <c r="E7" s="157">
        <v>102.6473</v>
      </c>
      <c r="F7" s="157">
        <v>100.1608</v>
      </c>
      <c r="G7" s="157">
        <v>99.3765</v>
      </c>
      <c r="H7" s="157">
        <v>104.4444</v>
      </c>
      <c r="J7" s="158"/>
    </row>
    <row r="8" spans="1:3" ht="22.5" customHeight="1">
      <c r="A8" s="67"/>
      <c r="B8" s="18" t="s">
        <v>5</v>
      </c>
      <c r="C8" s="86"/>
    </row>
    <row r="9" spans="1:10" ht="22.5" customHeight="1">
      <c r="A9" s="67"/>
      <c r="B9" s="18"/>
      <c r="C9" s="16" t="s">
        <v>6</v>
      </c>
      <c r="D9" s="157">
        <v>114.1161</v>
      </c>
      <c r="E9" s="157">
        <v>98.7055</v>
      </c>
      <c r="F9" s="157">
        <v>100.4436</v>
      </c>
      <c r="G9" s="157">
        <v>98.0021</v>
      </c>
      <c r="H9" s="157">
        <v>100.5747</v>
      </c>
      <c r="J9" s="158"/>
    </row>
    <row r="10" spans="1:10" ht="22.5" customHeight="1">
      <c r="A10" s="67"/>
      <c r="B10" s="17"/>
      <c r="C10" s="16" t="s">
        <v>7</v>
      </c>
      <c r="D10" s="157">
        <v>103.4611</v>
      </c>
      <c r="E10" s="157">
        <v>104.3983</v>
      </c>
      <c r="F10" s="157">
        <v>100.1076</v>
      </c>
      <c r="G10" s="157">
        <v>99.4682</v>
      </c>
      <c r="H10" s="157">
        <v>106.7565</v>
      </c>
      <c r="J10" s="158"/>
    </row>
    <row r="11" spans="1:8" ht="22.5" customHeight="1">
      <c r="A11" s="67"/>
      <c r="B11" s="17"/>
      <c r="C11" s="16" t="s">
        <v>8</v>
      </c>
      <c r="D11" s="157">
        <v>107.767</v>
      </c>
      <c r="E11" s="157">
        <v>100.2533</v>
      </c>
      <c r="F11" s="157">
        <v>100.1277</v>
      </c>
      <c r="G11" s="157">
        <v>100.1087</v>
      </c>
      <c r="H11" s="157">
        <v>100.3532</v>
      </c>
    </row>
    <row r="12" spans="1:8" ht="22.5" customHeight="1">
      <c r="A12" s="67"/>
      <c r="B12" s="16" t="s">
        <v>9</v>
      </c>
      <c r="C12" s="17"/>
      <c r="D12" s="157">
        <v>108.57</v>
      </c>
      <c r="E12" s="157">
        <v>103.0439</v>
      </c>
      <c r="F12" s="157">
        <v>102.4191</v>
      </c>
      <c r="G12" s="157">
        <v>100.5628</v>
      </c>
      <c r="H12" s="157">
        <v>102.7255</v>
      </c>
    </row>
    <row r="13" spans="1:8" ht="22.5" customHeight="1">
      <c r="A13" s="67"/>
      <c r="B13" s="16" t="s">
        <v>10</v>
      </c>
      <c r="C13" s="17"/>
      <c r="D13" s="157">
        <v>103.2117</v>
      </c>
      <c r="E13" s="157">
        <v>101.3288</v>
      </c>
      <c r="F13" s="157">
        <v>99.7404</v>
      </c>
      <c r="G13" s="157">
        <v>100.1111</v>
      </c>
      <c r="H13" s="157">
        <v>101.7674</v>
      </c>
    </row>
    <row r="14" spans="1:8" ht="22.5" customHeight="1">
      <c r="A14" s="67"/>
      <c r="B14" s="16" t="s">
        <v>11</v>
      </c>
      <c r="C14" s="17"/>
      <c r="D14" s="157">
        <v>117.4986</v>
      </c>
      <c r="E14" s="157">
        <v>103.8371</v>
      </c>
      <c r="F14" s="157">
        <v>103.4301</v>
      </c>
      <c r="G14" s="157">
        <v>101.2271</v>
      </c>
      <c r="H14" s="157">
        <v>102.2781</v>
      </c>
    </row>
    <row r="15" spans="1:8" ht="22.5" customHeight="1">
      <c r="A15" s="67"/>
      <c r="B15" s="16" t="s">
        <v>12</v>
      </c>
      <c r="C15" s="17"/>
      <c r="D15" s="157">
        <v>104.9269</v>
      </c>
      <c r="E15" s="157">
        <v>101.573</v>
      </c>
      <c r="F15" s="157">
        <v>100.2226</v>
      </c>
      <c r="G15" s="157">
        <v>100.0911</v>
      </c>
      <c r="H15" s="157">
        <v>101.557</v>
      </c>
    </row>
    <row r="16" spans="1:10" ht="22.5" customHeight="1">
      <c r="A16" s="67"/>
      <c r="B16" s="16" t="s">
        <v>13</v>
      </c>
      <c r="C16" s="17"/>
      <c r="D16" s="157">
        <v>271.6256</v>
      </c>
      <c r="E16" s="157">
        <v>100.6428</v>
      </c>
      <c r="F16" s="157">
        <v>99.8134</v>
      </c>
      <c r="G16" s="157">
        <v>99.8134</v>
      </c>
      <c r="H16" s="157">
        <v>100.7933</v>
      </c>
      <c r="J16" s="158"/>
    </row>
    <row r="17" spans="1:8" ht="22.5" customHeight="1">
      <c r="A17" s="67"/>
      <c r="B17" s="16" t="s">
        <v>14</v>
      </c>
      <c r="C17" s="17"/>
      <c r="D17" s="157">
        <v>93.3611</v>
      </c>
      <c r="E17" s="157">
        <v>101.815</v>
      </c>
      <c r="F17" s="157">
        <v>105.1513</v>
      </c>
      <c r="G17" s="157">
        <v>102.4553</v>
      </c>
      <c r="H17" s="157">
        <v>98.5944</v>
      </c>
    </row>
    <row r="18" spans="1:8" ht="22.5" customHeight="1">
      <c r="A18" s="67"/>
      <c r="B18" s="16" t="s">
        <v>15</v>
      </c>
      <c r="C18" s="17"/>
      <c r="D18" s="157">
        <v>98.5853</v>
      </c>
      <c r="E18" s="157">
        <v>100.1223</v>
      </c>
      <c r="F18" s="157">
        <v>100</v>
      </c>
      <c r="G18" s="157">
        <v>100</v>
      </c>
      <c r="H18" s="157">
        <v>100.0768</v>
      </c>
    </row>
    <row r="19" spans="1:8" ht="22.5" customHeight="1">
      <c r="A19" s="67"/>
      <c r="B19" s="16" t="s">
        <v>16</v>
      </c>
      <c r="C19" s="17"/>
      <c r="D19" s="157">
        <v>145.6836</v>
      </c>
      <c r="E19" s="157">
        <v>103.0027</v>
      </c>
      <c r="F19" s="157">
        <v>100.0235</v>
      </c>
      <c r="G19" s="157">
        <v>100.0235</v>
      </c>
      <c r="H19" s="157">
        <v>102.9833</v>
      </c>
    </row>
    <row r="20" spans="1:10" ht="22.5" customHeight="1">
      <c r="A20" s="67"/>
      <c r="B20" s="16" t="s">
        <v>17</v>
      </c>
      <c r="C20" s="17"/>
      <c r="D20" s="157">
        <v>102.3637</v>
      </c>
      <c r="E20" s="157">
        <v>100.8895</v>
      </c>
      <c r="F20" s="157">
        <v>100.6959</v>
      </c>
      <c r="G20" s="157">
        <v>99.8739</v>
      </c>
      <c r="H20" s="157">
        <v>99.9765</v>
      </c>
      <c r="J20" s="158"/>
    </row>
    <row r="21" spans="1:8" ht="22.5" customHeight="1">
      <c r="A21" s="67"/>
      <c r="B21" s="16" t="s">
        <v>23</v>
      </c>
      <c r="C21" s="17"/>
      <c r="D21" s="157">
        <v>108.0532</v>
      </c>
      <c r="E21" s="157">
        <v>101.3772</v>
      </c>
      <c r="F21" s="157">
        <v>100.7687</v>
      </c>
      <c r="G21" s="157">
        <v>100</v>
      </c>
      <c r="H21" s="157">
        <v>101.4645</v>
      </c>
    </row>
    <row r="22" spans="1:11" ht="22.5" customHeight="1">
      <c r="A22" s="68" t="s">
        <v>198</v>
      </c>
      <c r="B22" s="86"/>
      <c r="C22" s="17"/>
      <c r="D22" s="69">
        <v>108.9386</v>
      </c>
      <c r="E22" s="69">
        <v>98.9889</v>
      </c>
      <c r="F22" s="69">
        <v>102.6218</v>
      </c>
      <c r="G22" s="69">
        <v>99.2366</v>
      </c>
      <c r="H22" s="69">
        <v>99.5776</v>
      </c>
      <c r="J22" s="158"/>
      <c r="K22" s="158"/>
    </row>
    <row r="23" spans="1:8" ht="22.5" customHeight="1">
      <c r="A23" s="70" t="s">
        <v>199</v>
      </c>
      <c r="B23" s="71"/>
      <c r="C23" s="71"/>
      <c r="D23" s="69">
        <v>110.3617</v>
      </c>
      <c r="E23" s="69">
        <v>102.4389</v>
      </c>
      <c r="F23" s="69">
        <v>100.0213</v>
      </c>
      <c r="G23" s="69">
        <v>100.4902</v>
      </c>
      <c r="H23" s="69">
        <v>102.1591</v>
      </c>
    </row>
    <row r="24" spans="1:8" ht="22.5" customHeight="1">
      <c r="A24" s="66"/>
      <c r="B24" s="71"/>
      <c r="C24" s="71"/>
      <c r="D24" s="72"/>
      <c r="E24" s="72"/>
      <c r="F24" s="72"/>
      <c r="G24" s="72"/>
      <c r="H24" s="73"/>
    </row>
    <row r="25" ht="19.5" customHeight="1"/>
    <row r="26" ht="19.5" customHeight="1"/>
    <row r="27" ht="19.5" customHeight="1"/>
    <row r="28" ht="19.5" customHeight="1"/>
  </sheetData>
  <sheetProtection/>
  <mergeCells count="4">
    <mergeCell ref="D4:G4"/>
    <mergeCell ref="A1:H1"/>
    <mergeCell ref="H4:H5"/>
    <mergeCell ref="G3:H3"/>
  </mergeCells>
  <printOptions/>
  <pageMargins left="0.7480314960629921" right="0.2755905511811024" top="0.9055118110236221" bottom="0.6299212598425197" header="0.31496062992125984"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21"/>
  <sheetViews>
    <sheetView zoomScalePageLayoutView="0" workbookViewId="0" topLeftCell="A10">
      <selection activeCell="J24" sqref="J24"/>
    </sheetView>
  </sheetViews>
  <sheetFormatPr defaultColWidth="9.140625" defaultRowHeight="12.75"/>
  <cols>
    <col min="1" max="1" width="3.421875" style="7" customWidth="1"/>
    <col min="2" max="2" width="25.421875" style="7" customWidth="1"/>
    <col min="3" max="5" width="12.7109375" style="7" customWidth="1"/>
    <col min="6" max="7" width="12.8515625" style="7" customWidth="1"/>
    <col min="8" max="8" width="9.140625" style="7" customWidth="1"/>
    <col min="9" max="9" width="10.28125" style="7" bestFit="1" customWidth="1"/>
    <col min="10" max="10" width="13.28125" style="7" customWidth="1"/>
    <col min="11" max="16384" width="9.140625" style="7" customWidth="1"/>
  </cols>
  <sheetData>
    <row r="1" spans="1:7" s="36" customFormat="1" ht="24" customHeight="1">
      <c r="A1" s="171" t="s">
        <v>217</v>
      </c>
      <c r="B1" s="171"/>
      <c r="C1" s="171"/>
      <c r="D1" s="171"/>
      <c r="E1" s="171"/>
      <c r="F1" s="171"/>
      <c r="G1" s="171"/>
    </row>
    <row r="2" spans="1:7" s="8" customFormat="1" ht="19.5" customHeight="1">
      <c r="A2" s="163"/>
      <c r="B2" s="163"/>
      <c r="C2" s="163"/>
      <c r="D2" s="163"/>
      <c r="E2" s="163"/>
      <c r="F2" s="163"/>
      <c r="G2" s="163"/>
    </row>
    <row r="3" spans="1:3" ht="19.5" customHeight="1">
      <c r="A3" s="6"/>
      <c r="B3" s="6"/>
      <c r="C3" s="5"/>
    </row>
    <row r="4" spans="1:7" ht="83.25" customHeight="1">
      <c r="A4" s="57"/>
      <c r="B4" s="57"/>
      <c r="C4" s="92" t="s">
        <v>254</v>
      </c>
      <c r="D4" s="92" t="s">
        <v>248</v>
      </c>
      <c r="E4" s="92" t="s">
        <v>273</v>
      </c>
      <c r="F4" s="92" t="s">
        <v>277</v>
      </c>
      <c r="G4" s="92" t="s">
        <v>255</v>
      </c>
    </row>
    <row r="5" spans="1:7" ht="19.5" customHeight="1">
      <c r="A5" s="5"/>
      <c r="B5" s="5"/>
      <c r="C5" s="5"/>
      <c r="D5" s="5"/>
      <c r="E5" s="5"/>
      <c r="F5" s="5"/>
      <c r="G5" s="5"/>
    </row>
    <row r="6" spans="1:10" ht="19.5" customHeight="1">
      <c r="A6" s="59" t="s">
        <v>0</v>
      </c>
      <c r="B6" s="5"/>
      <c r="C6" s="41">
        <f>C7+C12+C17</f>
        <v>3518808</v>
      </c>
      <c r="D6" s="41">
        <f>D7+D12+D17</f>
        <v>872752</v>
      </c>
      <c r="E6" s="41">
        <f>E7+E12+E17</f>
        <v>4391560</v>
      </c>
      <c r="F6" s="116">
        <v>111.94</v>
      </c>
      <c r="G6" s="116">
        <v>111.73</v>
      </c>
      <c r="H6" s="34"/>
      <c r="I6" s="34"/>
      <c r="J6" s="34"/>
    </row>
    <row r="7" spans="1:10" s="96" customFormat="1" ht="19.5" customHeight="1">
      <c r="A7" s="95" t="s">
        <v>29</v>
      </c>
      <c r="B7" s="59"/>
      <c r="C7" s="41">
        <f>SUM(C8:C11)</f>
        <v>1281704</v>
      </c>
      <c r="D7" s="41">
        <f>SUM(D8:D11)</f>
        <v>330393</v>
      </c>
      <c r="E7" s="41">
        <f>SUM(E8:E11)</f>
        <v>1612097</v>
      </c>
      <c r="F7" s="116">
        <v>122.58</v>
      </c>
      <c r="G7" s="116">
        <v>126.29</v>
      </c>
      <c r="H7" s="34"/>
      <c r="I7" s="97"/>
      <c r="J7" s="97"/>
    </row>
    <row r="8" spans="1:10" ht="19.5" customHeight="1">
      <c r="A8" s="5"/>
      <c r="B8" s="2" t="s">
        <v>40</v>
      </c>
      <c r="C8" s="40">
        <v>1279631</v>
      </c>
      <c r="D8" s="40">
        <v>329889</v>
      </c>
      <c r="E8" s="40">
        <v>1609520</v>
      </c>
      <c r="F8" s="117">
        <v>122.62</v>
      </c>
      <c r="G8" s="117">
        <v>126.33</v>
      </c>
      <c r="H8" s="34"/>
      <c r="I8" s="34"/>
      <c r="J8" s="34"/>
    </row>
    <row r="9" spans="1:10" ht="19.5" customHeight="1">
      <c r="A9" s="5"/>
      <c r="B9" s="2" t="s">
        <v>41</v>
      </c>
      <c r="C9" s="40">
        <v>0</v>
      </c>
      <c r="D9" s="40">
        <v>0</v>
      </c>
      <c r="E9" s="40">
        <v>0</v>
      </c>
      <c r="F9" s="120">
        <v>0</v>
      </c>
      <c r="G9" s="120">
        <v>0</v>
      </c>
      <c r="H9" s="34"/>
      <c r="J9" s="34"/>
    </row>
    <row r="10" spans="1:10" ht="19.5" customHeight="1">
      <c r="A10" s="5"/>
      <c r="B10" s="2" t="s">
        <v>42</v>
      </c>
      <c r="C10" s="40">
        <v>2073</v>
      </c>
      <c r="D10" s="40">
        <v>504</v>
      </c>
      <c r="E10" s="40">
        <v>2577</v>
      </c>
      <c r="F10" s="117">
        <v>104.18</v>
      </c>
      <c r="G10" s="117">
        <v>105.6</v>
      </c>
      <c r="H10" s="34"/>
      <c r="J10" s="34"/>
    </row>
    <row r="11" spans="1:10" ht="19.5" customHeight="1">
      <c r="A11" s="5"/>
      <c r="B11" s="2" t="s">
        <v>45</v>
      </c>
      <c r="C11" s="40">
        <v>0</v>
      </c>
      <c r="D11" s="40">
        <v>0</v>
      </c>
      <c r="E11" s="40">
        <v>0</v>
      </c>
      <c r="F11" s="120">
        <v>0</v>
      </c>
      <c r="G11" s="120"/>
      <c r="H11" s="34"/>
      <c r="J11" s="34"/>
    </row>
    <row r="12" spans="1:10" s="91" customFormat="1" ht="19.5" customHeight="1">
      <c r="A12" s="95" t="s">
        <v>30</v>
      </c>
      <c r="B12" s="59"/>
      <c r="C12" s="41">
        <f>SUM(C13:C16)</f>
        <v>2064528</v>
      </c>
      <c r="D12" s="41">
        <f>SUM(D13:D16)</f>
        <v>497278</v>
      </c>
      <c r="E12" s="41">
        <f>SUM(E13:E16)</f>
        <v>2561806</v>
      </c>
      <c r="F12" s="116">
        <v>104.67</v>
      </c>
      <c r="G12" s="116">
        <v>103.36</v>
      </c>
      <c r="H12" s="34"/>
      <c r="J12" s="97"/>
    </row>
    <row r="13" spans="1:10" ht="19.5" customHeight="1">
      <c r="A13" s="2"/>
      <c r="B13" s="2" t="s">
        <v>40</v>
      </c>
      <c r="C13" s="40">
        <v>1881660</v>
      </c>
      <c r="D13" s="40">
        <v>453297</v>
      </c>
      <c r="E13" s="40">
        <v>2334957</v>
      </c>
      <c r="F13" s="117">
        <v>105.49</v>
      </c>
      <c r="G13" s="117">
        <v>104.02</v>
      </c>
      <c r="H13" s="34"/>
      <c r="J13" s="34"/>
    </row>
    <row r="14" spans="1:10" ht="19.5" customHeight="1">
      <c r="A14" s="2"/>
      <c r="B14" s="2" t="s">
        <v>41</v>
      </c>
      <c r="C14" s="40">
        <v>0</v>
      </c>
      <c r="D14" s="40">
        <v>0</v>
      </c>
      <c r="E14" s="40">
        <v>0</v>
      </c>
      <c r="F14" s="120">
        <v>0</v>
      </c>
      <c r="G14" s="120">
        <v>0</v>
      </c>
      <c r="H14" s="34"/>
      <c r="J14" s="34"/>
    </row>
    <row r="15" spans="1:10" ht="19.5" customHeight="1">
      <c r="A15" s="2"/>
      <c r="B15" s="2" t="s">
        <v>42</v>
      </c>
      <c r="C15" s="40">
        <v>182868</v>
      </c>
      <c r="D15" s="40">
        <v>43981</v>
      </c>
      <c r="E15" s="40">
        <v>226849</v>
      </c>
      <c r="F15" s="117">
        <v>96.94</v>
      </c>
      <c r="G15" s="117">
        <v>97.01</v>
      </c>
      <c r="H15" s="34"/>
      <c r="J15" s="34"/>
    </row>
    <row r="16" spans="1:10" ht="19.5" customHeight="1">
      <c r="A16" s="2"/>
      <c r="B16" s="2" t="s">
        <v>45</v>
      </c>
      <c r="C16" s="40">
        <v>0</v>
      </c>
      <c r="D16" s="40">
        <v>0</v>
      </c>
      <c r="E16" s="40">
        <v>0</v>
      </c>
      <c r="F16" s="120">
        <v>0</v>
      </c>
      <c r="G16" s="120">
        <v>0</v>
      </c>
      <c r="H16" s="34"/>
      <c r="J16" s="34"/>
    </row>
    <row r="17" spans="1:10" s="91" customFormat="1" ht="19.5" customHeight="1">
      <c r="A17" s="95" t="s">
        <v>31</v>
      </c>
      <c r="B17" s="59"/>
      <c r="C17" s="41">
        <f>SUM(C18:C20)</f>
        <v>172576</v>
      </c>
      <c r="D17" s="41">
        <f>SUM(D18:D20)</f>
        <v>45081</v>
      </c>
      <c r="E17" s="41">
        <f>SUM(E18:E20)</f>
        <v>217657</v>
      </c>
      <c r="F17" s="116">
        <v>128.46</v>
      </c>
      <c r="G17" s="116">
        <v>124.13</v>
      </c>
      <c r="H17" s="34"/>
      <c r="J17" s="97"/>
    </row>
    <row r="18" spans="1:10" ht="19.5" customHeight="1">
      <c r="A18" s="5"/>
      <c r="B18" s="74" t="s">
        <v>43</v>
      </c>
      <c r="C18" s="40">
        <v>108358</v>
      </c>
      <c r="D18" s="40">
        <v>28495</v>
      </c>
      <c r="E18" s="40">
        <v>136853</v>
      </c>
      <c r="F18" s="117">
        <v>124.33</v>
      </c>
      <c r="G18" s="117">
        <v>117.39</v>
      </c>
      <c r="H18" s="34"/>
      <c r="J18" s="34"/>
    </row>
    <row r="19" spans="1:10" ht="19.5" customHeight="1">
      <c r="A19" s="5"/>
      <c r="B19" s="74" t="s">
        <v>44</v>
      </c>
      <c r="C19" s="40">
        <v>1613</v>
      </c>
      <c r="D19" s="40">
        <v>419</v>
      </c>
      <c r="E19" s="40">
        <v>2032</v>
      </c>
      <c r="F19" s="117">
        <v>136.24</v>
      </c>
      <c r="G19" s="117">
        <v>136.88</v>
      </c>
      <c r="H19" s="34"/>
      <c r="J19" s="34"/>
    </row>
    <row r="20" spans="1:10" ht="19.5" customHeight="1">
      <c r="A20" s="5"/>
      <c r="B20" s="74" t="s">
        <v>22</v>
      </c>
      <c r="C20" s="40">
        <v>62605</v>
      </c>
      <c r="D20" s="40">
        <v>16167</v>
      </c>
      <c r="E20" s="40">
        <v>78772</v>
      </c>
      <c r="F20" s="117">
        <v>136.24</v>
      </c>
      <c r="G20" s="117">
        <v>137.54</v>
      </c>
      <c r="H20" s="34"/>
      <c r="J20" s="34"/>
    </row>
    <row r="21" spans="1:7" ht="19.5" customHeight="1">
      <c r="A21" s="5"/>
      <c r="B21" s="5"/>
      <c r="C21" s="5"/>
      <c r="D21" s="26"/>
      <c r="E21" s="26"/>
      <c r="F21" s="5"/>
      <c r="G21" s="5"/>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sheetData>
  <sheetProtection/>
  <mergeCells count="2">
    <mergeCell ref="A1:G1"/>
    <mergeCell ref="A2:G2"/>
  </mergeCells>
  <printOptions/>
  <pageMargins left="0.7480314960629921" right="0.1968503937007874" top="0.9055118110236221" bottom="0.6299212598425197"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nnvan</dc:creator>
  <cp:keywords/>
  <dc:description/>
  <cp:lastModifiedBy>Mr_mvkhaitho</cp:lastModifiedBy>
  <cp:lastPrinted>2019-05-22T02:50:26Z</cp:lastPrinted>
  <dcterms:created xsi:type="dcterms:W3CDTF">2012-04-04T08:13:05Z</dcterms:created>
  <dcterms:modified xsi:type="dcterms:W3CDTF">2019-05-29T06:45:27Z</dcterms:modified>
  <cp:category/>
  <cp:version/>
  <cp:contentType/>
  <cp:contentStatus/>
</cp:coreProperties>
</file>