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90" tabRatio="934" activeTab="0"/>
  </bookViews>
  <sheets>
    <sheet name="SX nông nghiệp" sheetId="1" r:id="rId1"/>
    <sheet name="IIP" sheetId="2" r:id="rId2"/>
    <sheet name="SPCN" sheetId="3" r:id="rId3"/>
    <sheet name="Vốn đầu tư" sheetId="4" r:id="rId4"/>
    <sheet name="DT bán lẻ" sheetId="5" r:id="rId5"/>
    <sheet name="DT lưu trú, ăn uống" sheetId="6" r:id="rId6"/>
    <sheet name="CPI " sheetId="7" r:id="rId7"/>
    <sheet name="DT vận tải" sheetId="8" r:id="rId8"/>
    <sheet name="VT hành khách" sheetId="9" r:id="rId9"/>
    <sheet name="VT hàng hóa" sheetId="10" r:id="rId10"/>
    <sheet name="TT-ATXH" sheetId="11" r:id="rId11"/>
  </sheets>
  <definedNames>
    <definedName name="_xlnm.Print_Titles" localSheetId="1">'IIP'!$A:$D,'IIP'!$3:$3</definedName>
    <definedName name="_xlnm.Print_Titles" localSheetId="2">'SPCN'!$A:$G,'SPCN'!$3:$3</definedName>
  </definedNames>
  <calcPr fullCalcOnLoad="1"/>
</workbook>
</file>

<file path=xl/sharedStrings.xml><?xml version="1.0" encoding="utf-8"?>
<sst xmlns="http://schemas.openxmlformats.org/spreadsheetml/2006/main" count="392" uniqueCount="284">
  <si>
    <t>Tổng số</t>
  </si>
  <si>
    <t>TỔNG SỐ</t>
  </si>
  <si>
    <t>Thực hiện</t>
  </si>
  <si>
    <t>Phân theo nhóm hàng</t>
  </si>
  <si>
    <t>Hàng ăn và dịch vụ ăn uống</t>
  </si>
  <si>
    <t xml:space="preserve">    Trong đó:</t>
  </si>
  <si>
    <t>Lương thực</t>
  </si>
  <si>
    <t>Thực phẩm</t>
  </si>
  <si>
    <t>Ăn uống ngoài gia đình</t>
  </si>
  <si>
    <t>Đồ uống và thuốc lá</t>
  </si>
  <si>
    <t>May mặc, giày dép và mũ nón</t>
  </si>
  <si>
    <t>Nhà ở và vật liệu xây dựng</t>
  </si>
  <si>
    <t>Thiết bị và đồ dùng gia đình</t>
  </si>
  <si>
    <t>Thuốc và dịch vụ y tế</t>
  </si>
  <si>
    <t>Giao thông</t>
  </si>
  <si>
    <t>Bưu chính viễn thông</t>
  </si>
  <si>
    <t>Giáo dục</t>
  </si>
  <si>
    <t>Văn hoá, giải trí và du lịch</t>
  </si>
  <si>
    <t xml:space="preserve">Phân theo ngành kinh tế </t>
  </si>
  <si>
    <t>Đồ dùng, dụng cụ trang thiết bị gia đình</t>
  </si>
  <si>
    <t>Lương thực, thực phẩm</t>
  </si>
  <si>
    <t>Hàng may mặc</t>
  </si>
  <si>
    <t>Hoạt động khác</t>
  </si>
  <si>
    <t>Hàng hóa và dịch vụ khác</t>
  </si>
  <si>
    <t>Dịch vụ ăn uống</t>
  </si>
  <si>
    <t>Vốn ngân sách Nhà nước cấp tỉnh</t>
  </si>
  <si>
    <t>Vốn ngân sách Nhà nước cấp xã</t>
  </si>
  <si>
    <t>Vốn ngân sách Nhà nước cấp huyện</t>
  </si>
  <si>
    <t>Vận tải hành khách</t>
  </si>
  <si>
    <t>Vận tải hàng hóa</t>
  </si>
  <si>
    <t>Dịch vụ hỗ trợ vận tải</t>
  </si>
  <si>
    <t>Số vụ tai nạn giao thông (Vụ)</t>
  </si>
  <si>
    <t>Số người chết (Người)</t>
  </si>
  <si>
    <t>Số người bị thương (Người)</t>
  </si>
  <si>
    <t>Số vụ cháy, nổ (Vụ)</t>
  </si>
  <si>
    <t>Tổng giá trị tài sản thiệt hại ước tính (Triệu đồng)</t>
  </si>
  <si>
    <t>(Nghìn hành khách)</t>
  </si>
  <si>
    <r>
      <t>Đơn vị tính:</t>
    </r>
    <r>
      <rPr>
        <b/>
        <i/>
        <sz val="10"/>
        <rFont val="Arial"/>
        <family val="2"/>
      </rPr>
      <t xml:space="preserve"> </t>
    </r>
    <r>
      <rPr>
        <sz val="10"/>
        <rFont val="Arial"/>
        <family val="2"/>
      </rPr>
      <t>%</t>
    </r>
  </si>
  <si>
    <t>Vận chuyển hành khách</t>
  </si>
  <si>
    <t>Luân chuyển hành khách</t>
  </si>
  <si>
    <t>Đường bộ</t>
  </si>
  <si>
    <t>Đường sắt</t>
  </si>
  <si>
    <t>Đường thủy</t>
  </si>
  <si>
    <t>Bốc xếp</t>
  </si>
  <si>
    <t>Kho bãi</t>
  </si>
  <si>
    <t>Đường hàng không</t>
  </si>
  <si>
    <t>Vận chuyển hàng hóa</t>
  </si>
  <si>
    <t>Luân chuyển hàng hóa</t>
  </si>
  <si>
    <t>Vật phẩm văn hóa giáo dục</t>
  </si>
  <si>
    <t>Gỗ và vật liệu xây dựng</t>
  </si>
  <si>
    <t>Ô tô các loại</t>
  </si>
  <si>
    <t>Phương tiện đi lại (trừ ô tô kẻ cả phụ tùng)</t>
  </si>
  <si>
    <t>Xăng dầu các loại</t>
  </si>
  <si>
    <t>Nhiên liệu khác (trừ xăng dầu)</t>
  </si>
  <si>
    <t>a. Vốn cân đối ngân sách tỉnh</t>
  </si>
  <si>
    <t>Trong đó: Thu từ quỹ sử dụng đất</t>
  </si>
  <si>
    <t>b. Vốn trung ương hỗ trợ đầu tư theo mục tiêu</t>
  </si>
  <si>
    <t>c. Vốn nước ngoài (ODA)</t>
  </si>
  <si>
    <t>d. Xổ số kiến thiết</t>
  </si>
  <si>
    <t>e. Vốn khác</t>
  </si>
  <si>
    <t>a. Vốn cân đối ngân sách huyện</t>
  </si>
  <si>
    <t>b. Vốn tỉnh hỗ trợ đầu tư theo mục tiêu</t>
  </si>
  <si>
    <t>c. Vốn khác</t>
  </si>
  <si>
    <t>a. Vốn cân đối ngân sách xã</t>
  </si>
  <si>
    <t>b. Vốn huyện hỗ trợ đầu tư theo mục tiêu</t>
  </si>
  <si>
    <t>Đơn vị tÝnh: %</t>
  </si>
  <si>
    <t>Sản xuất chế biến thực phẩm</t>
  </si>
  <si>
    <t>Sản xuất đồ uống</t>
  </si>
  <si>
    <t>Dệt</t>
  </si>
  <si>
    <t>Sản xuất trang phục</t>
  </si>
  <si>
    <t>Chế biến gỗ và sản xuất sản phẩm từ gỗ, tre, nứa (trừ giường, tủ, bàn, ghế); sản xuất sản phẩm từ rơm, rạ và vật liệu tết bện</t>
  </si>
  <si>
    <t>Sản xuất giấy và sản phẩm từ giấy</t>
  </si>
  <si>
    <t>Sản xuất than cốc, sản phẩm dầu mỏ tinh chế</t>
  </si>
  <si>
    <t>Sản xuất sản phẩm từ cao su và plastic</t>
  </si>
  <si>
    <t>Sản xuất kim loại</t>
  </si>
  <si>
    <t>Sản xuất giường, tủ, bàn, ghế</t>
  </si>
  <si>
    <t>Tấn</t>
  </si>
  <si>
    <t>M3</t>
  </si>
  <si>
    <t>Triệu đồng</t>
  </si>
  <si>
    <t>Tinh bột sắn, bột dong riềng</t>
  </si>
  <si>
    <t>Đường RE</t>
  </si>
  <si>
    <t>Đường RS</t>
  </si>
  <si>
    <t>Bia hơi</t>
  </si>
  <si>
    <t>1000 bao</t>
  </si>
  <si>
    <t>Sản phẩm từ lie</t>
  </si>
  <si>
    <t>1000 chiếc</t>
  </si>
  <si>
    <t>Triệu trang</t>
  </si>
  <si>
    <t>Clanhke xi măng</t>
  </si>
  <si>
    <t>Xi măng Portland đen</t>
  </si>
  <si>
    <t>M2</t>
  </si>
  <si>
    <t>Chiếc</t>
  </si>
  <si>
    <t>Quả</t>
  </si>
  <si>
    <t>Điện sản xuất</t>
  </si>
  <si>
    <t>Triệu KWh</t>
  </si>
  <si>
    <t>Điện thương phẩm</t>
  </si>
  <si>
    <t>Nước uống được</t>
  </si>
  <si>
    <t>1000 m3</t>
  </si>
  <si>
    <t>Đơn vị tính</t>
  </si>
  <si>
    <t>Quặng và tinh quặng kim loại khác không chứa sắt chưa được phân vào đâu còn lại</t>
  </si>
  <si>
    <t>Đá xây dựng khác</t>
  </si>
  <si>
    <t>Cát vàng</t>
  </si>
  <si>
    <t>Dịch vụ hỗ trợ mỏ và khai khoáng khác</t>
  </si>
  <si>
    <t>Cá khác đông lạnh</t>
  </si>
  <si>
    <t>Phi lê cá sấy khô, muối hoặc ngâm nước muối nhưng không hun khói</t>
  </si>
  <si>
    <t>Thuỷ hải sản đã được chế biến bảo quản khác dùng làm thức ăn cho người</t>
  </si>
  <si>
    <t>Bột mịn, bột thô và bột viên từ cá hay động vật giáp xác, động vật thân mềm hay động vật thuỷ sinh không xương sống khác không thích hợp làm thức ăn cho người</t>
  </si>
  <si>
    <t>Thức ăn cho gia súc</t>
  </si>
  <si>
    <t>Bia đóng chai</t>
  </si>
  <si>
    <t>Thuốc lá có đầu lọc</t>
  </si>
  <si>
    <t>Sợi xe từ các loại sợi tự nhiên: bông, đay, lanh, xơ dừa, cói ...</t>
  </si>
  <si>
    <t>Bao và túi dựng để đóng, gói hàng từ nguyên liệu dệt khác</t>
  </si>
  <si>
    <t>Bộ com-lê, quần áo đồng bộ, áo jacket, quần dài, quần yếm, quần soóc cho người lớn dệt kim hoặc đan móc</t>
  </si>
  <si>
    <t>Bộ com-lê, quần áo đồng bộ, áo jacket, quần dài, quần yếm, quần soóc cho người lớn không dệt kim hoặc đan móc</t>
  </si>
  <si>
    <t>Áo sơ mi cho người lớn không dệt kim hoặc đan móc</t>
  </si>
  <si>
    <t>Quần áo lót cho người lớn dệt kim hoặc đan móc</t>
  </si>
  <si>
    <t>Quần áo lót cho người lớn không dệt kim hoặc đan móc</t>
  </si>
  <si>
    <t>Giày, dép thể thao có đế ngoài và mũ giày bằng cao su và plastic</t>
  </si>
  <si>
    <t>Vỏ bào, dăm gỗ</t>
  </si>
  <si>
    <t>Lie đã được đẽo vuông thô hoặc dạng khối, tấm, bản hoặc sợi, bần đã vò nát, kết hạt; rác từ lie</t>
  </si>
  <si>
    <t>Chiếu trúc, chiếu tre</t>
  </si>
  <si>
    <t>Giấy in báo</t>
  </si>
  <si>
    <t>Giấy và bìa khác (Giấy than, giấy kếp, giấy duplex,…khổ lớn)</t>
  </si>
  <si>
    <t>Bao bì và túi bằng giấy (trừ giấy nhăn)</t>
  </si>
  <si>
    <t>Giấy và bìa nhăn</t>
  </si>
  <si>
    <t>Báo in (quy khổ 13cmx19cm)</t>
  </si>
  <si>
    <t>Sản phẩm in khác (quy khổ 13cmx19cm)</t>
  </si>
  <si>
    <t>Dầu và mỡ bôi trơn</t>
  </si>
  <si>
    <t>Phân bón và các hỗn hợp nitơ khác chưa phân vào đâu</t>
  </si>
  <si>
    <t>Phân khoáng hoặc phân hóa học chứa 3 nguyên tố: nitơ, photpho và kali (NPK)</t>
  </si>
  <si>
    <t>Thuốc chứa pênixilin hoặc kháng sinh khác dạng viên</t>
  </si>
  <si>
    <t>Cửa ra vào, cửa sổ, khung và ngưỡng cửa của cửa ra vào bằng plastic</t>
  </si>
  <si>
    <t>Gạch xây dựng bằng gốm, sứ</t>
  </si>
  <si>
    <t>Gạch xây dựng bằng đất sét nung (trừ gốm, sứ) quy chuẩn 220x105x60mm</t>
  </si>
  <si>
    <t>Ống bằng sắt, thép có nối khác</t>
  </si>
  <si>
    <t>Dịch vụ đúc kim loại màu</t>
  </si>
  <si>
    <t>Thiết bị dùng cho dàn giáo, ván khuôn, vật chống hoặc cột trụ chống hầm lò bằng sắt, thép, nhôm</t>
  </si>
  <si>
    <t>Cửa ra vào, cửa sổ bằng sắt, thép</t>
  </si>
  <si>
    <t>Thiết bị bán dẫn khác</t>
  </si>
  <si>
    <t>Máy cưa đá, gốm, bê tông, xi măng - amiăng hoặc các loại khoáng vật tương tự</t>
  </si>
  <si>
    <t>Máy nâng hạ và băng tải hoạt động liên tục, chuyên sử dụng dưới lòng đất</t>
  </si>
  <si>
    <t>Máy nghiền hoặc xay đất, đá, quặng hoặc các khoáng vật khác</t>
  </si>
  <si>
    <t>Xe có động cơ dùng để vận tải hàng hóa có động cơ đốt trong kiểu piston đốt cháy bằng tia lửa điện, có tổng trọng tải tối đa &lt;= 5 tấn</t>
  </si>
  <si>
    <t>Xe có động cơ dùng để vận tải hàng hóa có động cơ đốt trong kiểu piston đốt cháy bằng tia lửa điện, có tổng trọng tải tối đa &gt; 5 tấn và = &lt; 20 tấn</t>
  </si>
  <si>
    <t>Tàu thuyền lớn khác chuyên chở người và hàng hoá có động cơ đẩy</t>
  </si>
  <si>
    <t>Dịch vụ chuyển đổi và dựng lại tàu, nền về cấu kiện nổi</t>
  </si>
  <si>
    <t>Xe kéo và xe đẩy, xe kéo, xe đẩy bằng tay để chở hàng hoá và các loại xe tương tự được vận hành bằng tay, trừ xe cút kít</t>
  </si>
  <si>
    <t>Giường bằng gỗ các loại</t>
  </si>
  <si>
    <t>Tủ bằng gỗ khác (trừ tủ bếp)</t>
  </si>
  <si>
    <t>Bàn bằng gỗ các loại</t>
  </si>
  <si>
    <t>Đồ nội thất bằng gỗ khác chưa được phân vào đâu</t>
  </si>
  <si>
    <t>Bóng có thể bơm hơi</t>
  </si>
  <si>
    <t>Dịch vụ sửa chữa và bảo dưỡng máy móc thông dụng khác chưa được phân vào đâu</t>
  </si>
  <si>
    <t>Dịch vụ sửa chữa và bảo dưỡng máy dùng cho khai thác mỏ và xây dựng</t>
  </si>
  <si>
    <t>Dịch vụ sửa chữa, bảo dưỡng tàu, thuyền</t>
  </si>
  <si>
    <t>Dịch vụ thu gom rác thải không độc hại có thể tái chế</t>
  </si>
  <si>
    <t>1000 lít</t>
  </si>
  <si>
    <t>1001 lít</t>
  </si>
  <si>
    <t>1000 cái</t>
  </si>
  <si>
    <t>1000 đôi</t>
  </si>
  <si>
    <t>Triệu viên</t>
  </si>
  <si>
    <t>1000 viên</t>
  </si>
  <si>
    <t>Cái</t>
  </si>
  <si>
    <t>Kỳ gốc 2014</t>
  </si>
  <si>
    <t>Khai khoáng</t>
  </si>
  <si>
    <t>Khai thác quặng kim loại</t>
  </si>
  <si>
    <t>Khai khoáng khác</t>
  </si>
  <si>
    <t>Hoạt động dịch vụ hỗ trợ khai thác mỏ và quặng</t>
  </si>
  <si>
    <t>Công nghiệp chế biến, chế tạo</t>
  </si>
  <si>
    <t>Sản xuất sản phẩm thuốc lá</t>
  </si>
  <si>
    <t>Sản xuất da và các sản phẩm có liên quan</t>
  </si>
  <si>
    <t>In, sao chép bản ghi các loại</t>
  </si>
  <si>
    <t>Sản xuất hóa chất và sản phẩm hóa chất</t>
  </si>
  <si>
    <t>Sản xuất thuốc, hóa dược và dược liệu</t>
  </si>
  <si>
    <t>Sản xuất sản phẩm từ khoáng phi kim loại khác</t>
  </si>
  <si>
    <t>Sản xuất sản phẩm từ kim loại đúc sẵn (trừ máy móc, thiết bị)</t>
  </si>
  <si>
    <t>Sản xuất sản phẩm điện tử, máy vi tính và sản phẩm quang học</t>
  </si>
  <si>
    <t>Sản xuất máy móc, thiết bị chưa được phân vào đâu</t>
  </si>
  <si>
    <t>Sản xuất phương tiện vận tải khác</t>
  </si>
  <si>
    <t>Công nghiệp chế biến, chế tạo khác</t>
  </si>
  <si>
    <t>Sửa chữa, bảo dưỡng và lắp đặt máy móc và thiết bị</t>
  </si>
  <si>
    <t>Sản xuất và phân phối điện, khí đốt, nước nóng, hơi nước và điều hòa không khí</t>
  </si>
  <si>
    <t>Sản xuất và phân phối điện, khí đốt, nước nóng, hơi nước và điều hoà không khí</t>
  </si>
  <si>
    <t>Cung cấp nước; hoạt động quản lý và xử lý rác thải, nước thải</t>
  </si>
  <si>
    <t>Khai thác, xử lý và cung cấp nước</t>
  </si>
  <si>
    <t>Hoạt động thu gom, xử lý và tiêu huỷ rác thải; tái chế phế liệu</t>
  </si>
  <si>
    <t>Toàn ngành công nghiệp</t>
  </si>
  <si>
    <t>(Cấp II, VISIC 2007)</t>
  </si>
  <si>
    <t>Bao và túi (kể cả loại hình nón) từ plastic khác</t>
  </si>
  <si>
    <t xml:space="preserve">Tai nạn giao thông </t>
  </si>
  <si>
    <t xml:space="preserve">Cháy, nổ </t>
  </si>
  <si>
    <t>2. Chỉ số sản xuất công nghiệp</t>
  </si>
  <si>
    <t xml:space="preserve">3. Sản lượng một số sản phẩm công nghiệp chủ yếu </t>
  </si>
  <si>
    <t>4. Vốn đầu tư thực hiện từ nguồn ngân sách Nhà nước địa phương</t>
  </si>
  <si>
    <t>5. Doanh thu bán lẻ hàng hóa</t>
  </si>
  <si>
    <t>8. Doanh thu vận tải, kho bãi và dịch vụ hỗ trợ vận tải</t>
  </si>
  <si>
    <t>9. Vận tải hành khách của địa phương</t>
  </si>
  <si>
    <t>10. Vận tải hàng hóa của địa phương</t>
  </si>
  <si>
    <t>11. Trật tự, an toàn xã hội</t>
  </si>
  <si>
    <t>Xăng động cơ</t>
  </si>
  <si>
    <t>Dầu nhiên liệu</t>
  </si>
  <si>
    <t>Bu tan đã được hóa lỏng (LPG)</t>
  </si>
  <si>
    <t>E tylen, propylen, butylen, butadien và các loại khí dầu khác hoặc khí hydro cacbon trừ khí ga tự nhiên</t>
  </si>
  <si>
    <t>Sáp parafin</t>
  </si>
  <si>
    <t>Lưu huỳnh (loại trừ lưu huỳnh thăng hoa, lưu huỳnh kết tủa và lưu huỳnh dạng keo)</t>
  </si>
  <si>
    <t>Benzen</t>
  </si>
  <si>
    <t xml:space="preserve">Tên sản phẩm </t>
  </si>
  <si>
    <t xml:space="preserve">Chỉ số giá tiêu dùng </t>
  </si>
  <si>
    <t>Chỉ số giá vàng</t>
  </si>
  <si>
    <t>Chỉ số giá đô la Mỹ</t>
  </si>
  <si>
    <t>(Nghìn tấn)</t>
  </si>
  <si>
    <t>(Nghìn tấn.km)</t>
  </si>
  <si>
    <t>(Nghìn hành khách.km)</t>
  </si>
  <si>
    <t>Ngô</t>
  </si>
  <si>
    <t>Đậu tương</t>
  </si>
  <si>
    <t>Lạc</t>
  </si>
  <si>
    <t>Sản xuất xe có động cơ</t>
  </si>
  <si>
    <t>Đá quý, kim loại quý và sản phẩm hàng hóa khác</t>
  </si>
  <si>
    <t xml:space="preserve">Sửa chữa xe xó động cơ, mô tô, xe máy và xe có động cơ </t>
  </si>
  <si>
    <t xml:space="preserve">năm 2018
</t>
  </si>
  <si>
    <t>1. Vụ thu mùa</t>
  </si>
  <si>
    <t>Diện tích lúa thu hoạch (Ha)</t>
  </si>
  <si>
    <t>2. Vụ đông</t>
  </si>
  <si>
    <t>Tổng diện tích gieo trồng (Ha)</t>
  </si>
  <si>
    <t>Trong đó:</t>
  </si>
  <si>
    <t>Rau màu và các cây trồng khác</t>
  </si>
  <si>
    <t>Triệu đồng; %</t>
  </si>
  <si>
    <t>Ước tính</t>
  </si>
  <si>
    <t>Cộng dồn</t>
  </si>
  <si>
    <t>So với cùng kỳ</t>
  </si>
  <si>
    <t>tháng 9</t>
  </si>
  <si>
    <t>năm trước</t>
  </si>
  <si>
    <t>năm</t>
  </si>
  <si>
    <t>Dịch vụ lưu trú, ăn uống</t>
  </si>
  <si>
    <t>Dịch vụ lưu trú</t>
  </si>
  <si>
    <t>tháng 10</t>
  </si>
  <si>
    <t>10 tháng</t>
  </si>
  <si>
    <t>Tháng 10</t>
  </si>
  <si>
    <t>1. Sản xuất nông nghiệp đến ngày 15/10/2019</t>
  </si>
  <si>
    <t xml:space="preserve">năm 2019
</t>
  </si>
  <si>
    <t>Năm 2019 so với</t>
  </si>
  <si>
    <t>năm 2018
(%)</t>
  </si>
  <si>
    <t>Tháng 10/2019
so với tháng 9/2019</t>
  </si>
  <si>
    <t>Tháng 10/2019
so với tháng 10/2018</t>
  </si>
  <si>
    <t>10 tháng đầu năm 2019 so với cùng kỳ năm 2018</t>
  </si>
  <si>
    <t>Tên ngành</t>
  </si>
  <si>
    <t>Thực hiện tháng 9 năm 2019</t>
  </si>
  <si>
    <t>Ước tính tháng 10 năm 2019</t>
  </si>
  <si>
    <t>Cộng dồn 
10 tháng đầu năm 2019</t>
  </si>
  <si>
    <t>Tháng 10 năm 2019 so tháng 10 năm 2018 (%)</t>
  </si>
  <si>
    <t>10 tháng năm 2019 so cùng kỳ năm 2018 (%)</t>
  </si>
  <si>
    <t xml:space="preserve">Kế hoạch
năm 2019
(Triệu
đồng) </t>
  </si>
  <si>
    <t xml:space="preserve">Thực hiện
tháng 9/2019
(Triệu
đồng) </t>
  </si>
  <si>
    <t>Ước tính
tháng 10/2019
(Triệu
đồng)</t>
  </si>
  <si>
    <t>Cộng dồn 
10 tháng năm 2019
(Triệu đồng)</t>
  </si>
  <si>
    <t>Tháng 10 năm 2019 so với cùng kỳ năm 2018 (%)</t>
  </si>
  <si>
    <t>10 tháng năm 2019 so cùng kỳ năm 2018                    (%)</t>
  </si>
  <si>
    <t>Thực hiện
tháng 10/2018
(Triệu đồng)</t>
  </si>
  <si>
    <t>Ước tính
tháng 10/2019
(Triệu đồng)</t>
  </si>
  <si>
    <t>Cộng dồn 10 tháng đầu năm 2019
(Triệu đồng)</t>
  </si>
  <si>
    <t>Tháng 10/2019  
so với cùng
kỳ năm 2018
(%)</t>
  </si>
  <si>
    <t>10 tháng
đầu năm 2019 so với cùng kỳ năm
2018              (%)</t>
  </si>
  <si>
    <t>năm 2019</t>
  </si>
  <si>
    <t>Tháng 12/2018</t>
  </si>
  <si>
    <r>
      <t>Thực hiện
 từ đầu năm 
đến tháng 9
 năm 2019 (Triệu đồng)</t>
    </r>
    <r>
      <rPr>
        <sz val="10"/>
        <color indexed="10"/>
        <rFont val="Arial"/>
        <family val="2"/>
      </rPr>
      <t xml:space="preserve"> </t>
    </r>
  </si>
  <si>
    <t>10 tháng
đầu năm 2019 so với cùng kỳ năm
2018           (%)</t>
  </si>
  <si>
    <r>
      <t>Thực hiện
 từ đầu năm 
đến tháng 9/2019</t>
    </r>
    <r>
      <rPr>
        <sz val="10"/>
        <color indexed="10"/>
        <rFont val="Arial"/>
        <family val="2"/>
      </rPr>
      <t xml:space="preserve"> </t>
    </r>
  </si>
  <si>
    <t xml:space="preserve">Ước tính
tháng 10/2019
</t>
  </si>
  <si>
    <t xml:space="preserve">Cộng dồn 10 tháng đầu năm 2019
</t>
  </si>
  <si>
    <t>10 tháng
đầu năm 2019 so với cùng kỳ năm
2018             (%)</t>
  </si>
  <si>
    <t>Tháng 8 năm 2019</t>
  </si>
  <si>
    <t>Tháng 9 năm 2019</t>
  </si>
  <si>
    <t>Cộng dồn 9 tháng đầu năm 2019</t>
  </si>
  <si>
    <t>3,7 lần</t>
  </si>
  <si>
    <t>43,8 lần</t>
  </si>
  <si>
    <t>3 lần</t>
  </si>
  <si>
    <t>Chỉ số giá tháng 10/2019 so với:</t>
  </si>
  <si>
    <t>Tháng 10/2018</t>
  </si>
  <si>
    <t>Tháng 9/2019</t>
  </si>
  <si>
    <t>6. Doanh thu dịch vụ lưu trú, ăn uống</t>
  </si>
  <si>
    <t>Chỉ số giá bình quân 10 tháng 2019 so với bình quân cùng kỳ năm 2018</t>
  </si>
  <si>
    <t>2,0 lần</t>
  </si>
  <si>
    <t>7. Chỉ số giá tiêu dùng, chỉ số giá vàng và chỉ số giá đô la Mỹ</t>
  </si>
  <si>
    <t>Tháng 9/2019
so với cùng kỳ năm 2018  
(%)</t>
  </si>
  <si>
    <t>9 tháng đầu năm 2019 so với cùng kỳ năm 2018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</si>
</sst>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_-* #,##0\ _P_t_s_-;\-* #,##0\ _P_t_s_-;_-* &quot;-&quot;\ _P_t_s_-;_-@_-"/>
    <numFmt numFmtId="174" formatCode="_(* #,##0_);_(* \(#,##0\);_(* &quot;-&quot;??_);_(@_)"/>
    <numFmt numFmtId="175" formatCode="\ \ ########"/>
    <numFmt numFmtId="176" formatCode="#,##0.0;[Red]\-#,##0.0;\ &quot;-&quot;;[Blue]@"/>
    <numFmt numFmtId="177" formatCode="_(* #,##0.0_);_(* \(#,##0.0\);_(* &quot;-&quot;??_);_(@_)"/>
    <numFmt numFmtId="178" formatCode="0.00000"/>
    <numFmt numFmtId="179" formatCode="0.0000"/>
    <numFmt numFmtId="180" formatCode="0.000"/>
    <numFmt numFmtId="181" formatCode="#,##0.0_ ;[Red]\-#,##0.0\ "/>
    <numFmt numFmtId="182" formatCode="0.00000000"/>
    <numFmt numFmtId="183" formatCode="0.0000000"/>
    <numFmt numFmtId="184" formatCode="0.000000"/>
    <numFmt numFmtId="185" formatCode="_(* #,##0.0_);_(* \(#,##0.0\);_(* &quot;-&quot;?_);_(@_)"/>
    <numFmt numFmtId="186" formatCode="[$-409]dddd\,\ mmmm\ dd\,\ yyyy"/>
    <numFmt numFmtId="187" formatCode="[$-409]h:mm:ss\ AM/PM"/>
    <numFmt numFmtId="188" formatCode="_-* #,##0.0\ _₫_-;\-* #,##0.0\ _₫_-;_-* &quot;-&quot;??\ _₫_-;_-@_-"/>
    <numFmt numFmtId="189" formatCode="_-* #,##0\ _₫_-;\-* #,##0\ _₫_-;_-* &quot;-&quot;??\ _₫_-;_-@_-"/>
  </numFmts>
  <fonts count="70">
    <font>
      <sz val="10"/>
      <name val="Arial"/>
      <family val="0"/>
    </font>
    <font>
      <sz val="11"/>
      <color indexed="8"/>
      <name val="Calibri"/>
      <family val="2"/>
    </font>
    <font>
      <b/>
      <sz val="10"/>
      <name val="Arial"/>
      <family val="2"/>
    </font>
    <font>
      <sz val="8"/>
      <name val="Arial"/>
      <family val="2"/>
    </font>
    <font>
      <sz val="12"/>
      <name val=".VnTime"/>
      <family val="2"/>
    </font>
    <font>
      <sz val="12"/>
      <name val="Arial"/>
      <family val="2"/>
    </font>
    <font>
      <sz val="10"/>
      <name val=".VnArial"/>
      <family val="2"/>
    </font>
    <font>
      <b/>
      <i/>
      <sz val="10"/>
      <name val="Arial"/>
      <family val="2"/>
    </font>
    <font>
      <sz val="9.5"/>
      <name val="Arial"/>
      <family val="2"/>
    </font>
    <font>
      <sz val="9"/>
      <name val=".VnArial"/>
      <family val="2"/>
    </font>
    <font>
      <b/>
      <i/>
      <sz val="9"/>
      <name val=".VnArial"/>
      <family val="2"/>
    </font>
    <font>
      <sz val="13"/>
      <name val=".VnTime"/>
      <family val="2"/>
    </font>
    <font>
      <i/>
      <sz val="10"/>
      <name val="Arial"/>
      <family val="2"/>
    </font>
    <font>
      <sz val="10"/>
      <name val=".VnTime"/>
      <family val="2"/>
    </font>
    <font>
      <b/>
      <sz val="9.5"/>
      <name val="Arial"/>
      <family val="2"/>
    </font>
    <font>
      <b/>
      <sz val="9"/>
      <name val="Arial"/>
      <family val="2"/>
    </font>
    <font>
      <sz val="9"/>
      <name val="Arial"/>
      <family val="2"/>
    </font>
    <font>
      <i/>
      <sz val="9.5"/>
      <name val="Arial"/>
      <family val="2"/>
    </font>
    <font>
      <sz val="10"/>
      <name val="MS Sans Serif"/>
      <family val="2"/>
    </font>
    <font>
      <sz val="11"/>
      <name val=".VnTime"/>
      <family val="2"/>
    </font>
    <font>
      <b/>
      <sz val="12"/>
      <name val="ArialH"/>
      <family val="0"/>
    </font>
    <font>
      <sz val="11"/>
      <name val="Arial"/>
      <family val="2"/>
    </font>
    <font>
      <sz val="15"/>
      <name val="Arial"/>
      <family val="2"/>
    </font>
    <font>
      <sz val="10"/>
      <color indexed="8"/>
      <name val="Arial"/>
      <family val="2"/>
    </font>
    <font>
      <sz val="14"/>
      <name val="Arial"/>
      <family val="2"/>
    </font>
    <font>
      <sz val="14"/>
      <name val="ArialH"/>
      <family val="0"/>
    </font>
    <font>
      <sz val="10"/>
      <color indexed="10"/>
      <name val="Arial"/>
      <family val="2"/>
    </font>
    <font>
      <b/>
      <sz val="14"/>
      <name val="Arial"/>
      <family val="2"/>
    </font>
    <font>
      <b/>
      <sz val="12"/>
      <name val="Arial"/>
      <family val="2"/>
    </font>
    <font>
      <sz val="12"/>
      <name val="ArialH"/>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9"/>
      <color indexed="8"/>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sz val="9"/>
      <color theme="1"/>
      <name val="Arial"/>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4"/>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right/>
      <top style="thin"/>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3" fontId="4"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49" fillId="0" borderId="0">
      <alignment/>
      <protection/>
    </xf>
    <xf numFmtId="0" fontId="19" fillId="32" borderId="0" applyNumberFormat="0">
      <alignment/>
      <protection/>
    </xf>
    <xf numFmtId="0" fontId="49" fillId="0" borderId="0">
      <alignment/>
      <protection/>
    </xf>
    <xf numFmtId="0" fontId="4" fillId="0" borderId="0">
      <alignment/>
      <protection/>
    </xf>
    <xf numFmtId="0" fontId="4" fillId="0" borderId="0">
      <alignment/>
      <protection/>
    </xf>
    <xf numFmtId="0" fontId="13" fillId="0" borderId="0">
      <alignment/>
      <protection/>
    </xf>
    <xf numFmtId="0" fontId="4" fillId="0" borderId="0">
      <alignment/>
      <protection/>
    </xf>
    <xf numFmtId="0" fontId="4" fillId="0" borderId="0">
      <alignment/>
      <protection/>
    </xf>
    <xf numFmtId="0" fontId="11" fillId="0" borderId="0">
      <alignment/>
      <protection/>
    </xf>
    <xf numFmtId="0" fontId="0" fillId="0" borderId="0">
      <alignment/>
      <protection/>
    </xf>
    <xf numFmtId="0" fontId="4" fillId="0" borderId="0">
      <alignment/>
      <protection/>
    </xf>
    <xf numFmtId="0" fontId="4" fillId="0" borderId="0">
      <alignment/>
      <protection/>
    </xf>
    <xf numFmtId="0" fontId="18" fillId="0" borderId="0">
      <alignment/>
      <protection/>
    </xf>
    <xf numFmtId="0" fontId="0" fillId="33" borderId="7" applyNumberFormat="0" applyFont="0" applyAlignment="0" applyProtection="0"/>
    <xf numFmtId="0" fontId="49" fillId="33"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91">
    <xf numFmtId="0" fontId="0" fillId="0" borderId="0" xfId="0" applyAlignment="1">
      <alignment/>
    </xf>
    <xf numFmtId="0" fontId="0" fillId="0" borderId="10" xfId="0" applyNumberFormat="1" applyFont="1" applyFill="1" applyBorder="1" applyAlignment="1">
      <alignment/>
    </xf>
    <xf numFmtId="0" fontId="0" fillId="0" borderId="0" xfId="0" applyNumberFormat="1" applyFont="1" applyFill="1" applyBorder="1" applyAlignment="1">
      <alignment/>
    </xf>
    <xf numFmtId="0" fontId="0" fillId="0" borderId="0" xfId="0" applyFont="1" applyFill="1" applyAlignment="1">
      <alignment horizontal="left" indent="1"/>
    </xf>
    <xf numFmtId="0" fontId="12" fillId="0" borderId="0" xfId="0" applyFont="1" applyFill="1" applyAlignment="1">
      <alignment horizontal="left" indent="1"/>
    </xf>
    <xf numFmtId="0" fontId="0" fillId="0" borderId="0" xfId="0" applyFont="1" applyFill="1" applyBorder="1" applyAlignment="1">
      <alignment/>
    </xf>
    <xf numFmtId="0" fontId="0" fillId="0" borderId="10" xfId="0" applyFont="1" applyFill="1" applyBorder="1" applyAlignment="1">
      <alignment/>
    </xf>
    <xf numFmtId="0" fontId="0" fillId="0" borderId="0" xfId="0" applyFont="1" applyFill="1" applyAlignment="1">
      <alignment/>
    </xf>
    <xf numFmtId="0" fontId="5" fillId="0" borderId="0" xfId="0" applyFont="1" applyFill="1" applyAlignment="1">
      <alignment/>
    </xf>
    <xf numFmtId="172" fontId="0" fillId="0" borderId="0" xfId="0" applyNumberFormat="1" applyFont="1" applyFill="1" applyBorder="1" applyAlignment="1">
      <alignment horizontal="right" indent="1"/>
    </xf>
    <xf numFmtId="172" fontId="0" fillId="0" borderId="0" xfId="0" applyNumberFormat="1" applyFont="1" applyFill="1" applyBorder="1" applyAlignment="1">
      <alignment horizontal="right" indent="2"/>
    </xf>
    <xf numFmtId="0" fontId="0" fillId="0" borderId="0" xfId="63" applyFont="1" applyFill="1" applyAlignment="1">
      <alignment/>
      <protection/>
    </xf>
    <xf numFmtId="0" fontId="5" fillId="0" borderId="0" xfId="63" applyFont="1" applyFill="1">
      <alignment/>
      <protection/>
    </xf>
    <xf numFmtId="0" fontId="16" fillId="0" borderId="0" xfId="63" applyFont="1" applyFill="1">
      <alignment/>
      <protection/>
    </xf>
    <xf numFmtId="172" fontId="0" fillId="0" borderId="0" xfId="63" applyNumberFormat="1" applyFont="1" applyFill="1" applyAlignment="1">
      <alignment horizontal="right" indent="2"/>
      <protection/>
    </xf>
    <xf numFmtId="0" fontId="5" fillId="0" borderId="0" xfId="62" applyFont="1" applyFill="1" applyBorder="1">
      <alignment/>
      <protection/>
    </xf>
    <xf numFmtId="0" fontId="0" fillId="0" borderId="0" xfId="62" applyFont="1" applyFill="1" applyBorder="1">
      <alignment/>
      <protection/>
    </xf>
    <xf numFmtId="0" fontId="0" fillId="0" borderId="11" xfId="62" applyFont="1" applyFill="1" applyBorder="1">
      <alignment/>
      <protection/>
    </xf>
    <xf numFmtId="0" fontId="8" fillId="0" borderId="0" xfId="62" applyNumberFormat="1" applyFont="1" applyFill="1" applyBorder="1" applyAlignment="1">
      <alignment/>
      <protection/>
    </xf>
    <xf numFmtId="0" fontId="8" fillId="0" borderId="0" xfId="62" applyFont="1" applyFill="1" applyBorder="1" applyAlignment="1">
      <alignment/>
      <protection/>
    </xf>
    <xf numFmtId="0" fontId="17" fillId="0" borderId="0" xfId="62" applyNumberFormat="1" applyFont="1" applyFill="1" applyBorder="1" applyAlignment="1">
      <alignment/>
      <protection/>
    </xf>
    <xf numFmtId="0" fontId="6" fillId="0" borderId="10" xfId="61" applyFont="1" applyFill="1" applyBorder="1">
      <alignment/>
      <protection/>
    </xf>
    <xf numFmtId="0" fontId="6" fillId="0" borderId="0" xfId="61" applyFont="1" applyFill="1" applyBorder="1">
      <alignment/>
      <protection/>
    </xf>
    <xf numFmtId="0" fontId="5" fillId="0" borderId="0" xfId="0" applyFont="1" applyFill="1" applyBorder="1" applyAlignment="1">
      <alignment/>
    </xf>
    <xf numFmtId="0" fontId="9" fillId="0" borderId="0" xfId="60" applyFont="1" applyFill="1" applyBorder="1">
      <alignment/>
      <protection/>
    </xf>
    <xf numFmtId="0" fontId="9" fillId="0" borderId="10" xfId="60" applyFont="1" applyFill="1" applyBorder="1">
      <alignment/>
      <protection/>
    </xf>
    <xf numFmtId="0" fontId="10" fillId="0" borderId="0" xfId="60" applyFont="1" applyFill="1" applyBorder="1" applyAlignment="1">
      <alignment horizontal="right"/>
      <protection/>
    </xf>
    <xf numFmtId="175" fontId="2" fillId="0" borderId="0" xfId="65" applyNumberFormat="1" applyFont="1" applyFill="1" applyBorder="1" applyAlignment="1">
      <alignment/>
      <protection/>
    </xf>
    <xf numFmtId="176" fontId="2" fillId="0" borderId="0" xfId="65" applyNumberFormat="1" applyFont="1" applyFill="1" applyBorder="1" applyAlignment="1">
      <alignment/>
      <protection/>
    </xf>
    <xf numFmtId="49" fontId="12" fillId="0" borderId="0" xfId="65" applyNumberFormat="1" applyFont="1" applyFill="1" applyBorder="1" applyAlignment="1">
      <alignment/>
      <protection/>
    </xf>
    <xf numFmtId="0" fontId="20" fillId="0" borderId="0" xfId="60" applyFont="1" applyFill="1" applyBorder="1" applyAlignment="1">
      <alignment horizontal="center"/>
      <protection/>
    </xf>
    <xf numFmtId="174" fontId="0" fillId="0" borderId="0" xfId="0" applyNumberFormat="1" applyFont="1" applyFill="1" applyBorder="1" applyAlignment="1">
      <alignment/>
    </xf>
    <xf numFmtId="0" fontId="0" fillId="0" borderId="0" xfId="0" applyBorder="1" applyAlignment="1">
      <alignment/>
    </xf>
    <xf numFmtId="0" fontId="21" fillId="0" borderId="10" xfId="0" applyFont="1" applyBorder="1" applyAlignment="1">
      <alignment/>
    </xf>
    <xf numFmtId="0" fontId="2" fillId="0" borderId="0" xfId="0" applyFont="1" applyAlignment="1">
      <alignment/>
    </xf>
    <xf numFmtId="0" fontId="22" fillId="0" borderId="0" xfId="0" applyFont="1" applyAlignment="1">
      <alignment/>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174" fontId="0" fillId="0" borderId="0" xfId="0" applyNumberFormat="1" applyFont="1" applyFill="1" applyAlignment="1">
      <alignment/>
    </xf>
    <xf numFmtId="0" fontId="24" fillId="0" borderId="0" xfId="0" applyFont="1" applyFill="1" applyBorder="1" applyAlignment="1">
      <alignment/>
    </xf>
    <xf numFmtId="0" fontId="24" fillId="0" borderId="0" xfId="0" applyFont="1" applyFill="1" applyAlignment="1">
      <alignment/>
    </xf>
    <xf numFmtId="0" fontId="25" fillId="0" borderId="0" xfId="60" applyFont="1" applyFill="1" applyBorder="1" applyAlignment="1">
      <alignment/>
      <protection/>
    </xf>
    <xf numFmtId="177" fontId="0" fillId="0" borderId="0" xfId="0" applyNumberFormat="1" applyFont="1" applyFill="1" applyAlignment="1">
      <alignment/>
    </xf>
    <xf numFmtId="0" fontId="9" fillId="0" borderId="11" xfId="60" applyFont="1" applyFill="1" applyBorder="1">
      <alignment/>
      <protection/>
    </xf>
    <xf numFmtId="174" fontId="0" fillId="0" borderId="0" xfId="42" applyNumberFormat="1" applyFont="1" applyBorder="1" applyAlignment="1">
      <alignment/>
    </xf>
    <xf numFmtId="174" fontId="0" fillId="0" borderId="0" xfId="42" applyNumberFormat="1" applyFont="1" applyBorder="1" applyAlignment="1">
      <alignment/>
    </xf>
    <xf numFmtId="174" fontId="2" fillId="0" borderId="0" xfId="42" applyNumberFormat="1" applyFont="1" applyBorder="1" applyAlignment="1">
      <alignment/>
    </xf>
    <xf numFmtId="0" fontId="2" fillId="0" borderId="0" xfId="0" applyNumberFormat="1" applyFont="1" applyBorder="1" applyAlignment="1">
      <alignment horizontal="center"/>
    </xf>
    <xf numFmtId="0" fontId="0" fillId="0" borderId="0" xfId="0" applyNumberFormat="1" applyFont="1" applyFill="1" applyBorder="1" applyAlignment="1">
      <alignment/>
    </xf>
    <xf numFmtId="49" fontId="66" fillId="0" borderId="0" xfId="0" applyNumberFormat="1" applyFont="1" applyBorder="1" applyAlignment="1">
      <alignment horizontal="left" wrapText="1"/>
    </xf>
    <xf numFmtId="49" fontId="67" fillId="0" borderId="0" xfId="0" applyNumberFormat="1" applyFont="1" applyBorder="1" applyAlignment="1">
      <alignment horizontal="left" wrapText="1"/>
    </xf>
    <xf numFmtId="49" fontId="67" fillId="0" borderId="0" xfId="0" applyNumberFormat="1" applyFont="1" applyBorder="1" applyAlignment="1">
      <alignment horizontal="center" wrapText="1"/>
    </xf>
    <xf numFmtId="171" fontId="0" fillId="0" borderId="0" xfId="0" applyNumberFormat="1" applyFont="1" applyBorder="1" applyAlignment="1">
      <alignment/>
    </xf>
    <xf numFmtId="0" fontId="0" fillId="0" borderId="0" xfId="0" applyFont="1" applyBorder="1" applyAlignment="1">
      <alignment/>
    </xf>
    <xf numFmtId="0" fontId="0" fillId="0" borderId="11" xfId="0" applyBorder="1" applyAlignment="1">
      <alignment/>
    </xf>
    <xf numFmtId="0" fontId="0" fillId="0" borderId="0" xfId="0" applyBorder="1" applyAlignment="1">
      <alignment horizontal="center"/>
    </xf>
    <xf numFmtId="49" fontId="23" fillId="0" borderId="0" xfId="0" applyNumberFormat="1" applyFont="1" applyBorder="1" applyAlignment="1">
      <alignment horizontal="left" wrapText="1"/>
    </xf>
    <xf numFmtId="0" fontId="6" fillId="0" borderId="11" xfId="61" applyFont="1" applyFill="1" applyBorder="1" applyAlignment="1">
      <alignment vertical="center"/>
      <protection/>
    </xf>
    <xf numFmtId="0" fontId="2" fillId="0" borderId="0" xfId="61" applyNumberFormat="1" applyFont="1" applyFill="1" applyBorder="1">
      <alignment/>
      <protection/>
    </xf>
    <xf numFmtId="0" fontId="0" fillId="0" borderId="0" xfId="61" applyFont="1" applyFill="1" applyBorder="1">
      <alignment/>
      <protection/>
    </xf>
    <xf numFmtId="0" fontId="0" fillId="0" borderId="0" xfId="66" applyFont="1" applyFill="1" applyBorder="1">
      <alignment/>
      <protection/>
    </xf>
    <xf numFmtId="0" fontId="2" fillId="0" borderId="0" xfId="61" applyFont="1" applyFill="1" applyBorder="1">
      <alignment/>
      <protection/>
    </xf>
    <xf numFmtId="0" fontId="0" fillId="0" borderId="11" xfId="0" applyNumberFormat="1" applyFont="1" applyFill="1" applyBorder="1" applyAlignment="1">
      <alignment/>
    </xf>
    <xf numFmtId="0" fontId="0" fillId="0" borderId="11" xfId="0" applyFont="1" applyFill="1" applyBorder="1" applyAlignment="1">
      <alignment/>
    </xf>
    <xf numFmtId="177" fontId="2" fillId="0" borderId="0" xfId="42" applyNumberFormat="1" applyFont="1" applyBorder="1" applyAlignment="1">
      <alignment horizontal="center"/>
    </xf>
    <xf numFmtId="0" fontId="2" fillId="0" borderId="0" xfId="0" applyFont="1" applyFill="1" applyBorder="1" applyAlignment="1">
      <alignment/>
    </xf>
    <xf numFmtId="177" fontId="0" fillId="0" borderId="0" xfId="42" applyNumberFormat="1" applyFont="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left" indent="1"/>
    </xf>
    <xf numFmtId="0" fontId="12" fillId="0" borderId="0" xfId="0" applyFont="1" applyFill="1" applyBorder="1" applyAlignment="1">
      <alignment horizontal="left" indent="1"/>
    </xf>
    <xf numFmtId="0" fontId="0" fillId="0" borderId="11" xfId="0" applyFont="1" applyFill="1" applyBorder="1" applyAlignment="1">
      <alignment vertical="center"/>
    </xf>
    <xf numFmtId="0" fontId="5" fillId="0" borderId="11" xfId="62" applyFont="1" applyFill="1" applyBorder="1">
      <alignment/>
      <protection/>
    </xf>
    <xf numFmtId="0" fontId="14" fillId="0" borderId="0" xfId="62" applyNumberFormat="1" applyFont="1" applyFill="1" applyBorder="1" applyAlignment="1">
      <alignment horizontal="left"/>
      <protection/>
    </xf>
    <xf numFmtId="171" fontId="0" fillId="0" borderId="0" xfId="42" applyNumberFormat="1" applyFont="1" applyBorder="1" applyAlignment="1">
      <alignment horizontal="center"/>
    </xf>
    <xf numFmtId="0" fontId="8" fillId="0" borderId="0" xfId="62" applyFont="1" applyFill="1" applyBorder="1">
      <alignment/>
      <protection/>
    </xf>
    <xf numFmtId="172" fontId="14" fillId="0" borderId="0" xfId="62" applyNumberFormat="1" applyFont="1" applyFill="1" applyBorder="1" applyAlignment="1">
      <alignment horizontal="left"/>
      <protection/>
    </xf>
    <xf numFmtId="171" fontId="2" fillId="0" borderId="0" xfId="42" applyNumberFormat="1" applyFont="1" applyBorder="1" applyAlignment="1">
      <alignment horizontal="center"/>
    </xf>
    <xf numFmtId="0" fontId="14" fillId="0" borderId="0" xfId="62" applyFont="1" applyFill="1" applyBorder="1" applyAlignment="1">
      <alignment horizontal="left"/>
      <protection/>
    </xf>
    <xf numFmtId="172" fontId="14" fillId="0" borderId="0" xfId="62" applyNumberFormat="1" applyFont="1" applyFill="1" applyBorder="1" applyAlignment="1">
      <alignment horizontal="center"/>
      <protection/>
    </xf>
    <xf numFmtId="2" fontId="15" fillId="0" borderId="0" xfId="67" applyNumberFormat="1" applyFont="1" applyFill="1" applyBorder="1" applyAlignment="1">
      <alignment horizontal="right"/>
      <protection/>
    </xf>
    <xf numFmtId="2" fontId="15" fillId="0" borderId="0" xfId="67" applyNumberFormat="1" applyFont="1" applyFill="1" applyBorder="1" applyAlignment="1">
      <alignment horizontal="right" indent="3"/>
      <protection/>
    </xf>
    <xf numFmtId="0" fontId="0" fillId="0" borderId="10" xfId="0" applyFont="1" applyFill="1" applyBorder="1" applyAlignment="1">
      <alignment horizontal="center" vertical="center" wrapText="1"/>
    </xf>
    <xf numFmtId="0" fontId="0" fillId="0" borderId="0" xfId="0" applyFont="1" applyFill="1" applyBorder="1" applyAlignment="1">
      <alignment horizontal="left"/>
    </xf>
    <xf numFmtId="0" fontId="3" fillId="0" borderId="11" xfId="63" applyFont="1" applyFill="1" applyBorder="1">
      <alignment/>
      <protection/>
    </xf>
    <xf numFmtId="0" fontId="3" fillId="0" borderId="0" xfId="63" applyFont="1" applyFill="1" applyBorder="1">
      <alignment/>
      <protection/>
    </xf>
    <xf numFmtId="0" fontId="0" fillId="0" borderId="0" xfId="63" applyNumberFormat="1" applyFont="1" applyFill="1" applyBorder="1" applyAlignment="1">
      <alignment horizontal="center" vertical="center" wrapText="1"/>
      <protection/>
    </xf>
    <xf numFmtId="0" fontId="15" fillId="0" borderId="0" xfId="69" applyNumberFormat="1" applyFont="1" applyFill="1" applyBorder="1" applyAlignment="1">
      <alignment/>
      <protection/>
    </xf>
    <xf numFmtId="0" fontId="0" fillId="0" borderId="0" xfId="69" applyFont="1" applyFill="1" applyBorder="1" applyAlignment="1">
      <alignment/>
      <protection/>
    </xf>
    <xf numFmtId="0" fontId="0" fillId="0" borderId="0" xfId="69" applyFont="1" applyFill="1" applyBorder="1" applyAlignment="1">
      <alignment horizontal="left"/>
      <protection/>
    </xf>
    <xf numFmtId="0" fontId="15" fillId="0" borderId="0" xfId="0" applyFont="1" applyFill="1" applyBorder="1" applyAlignment="1">
      <alignment/>
    </xf>
    <xf numFmtId="0" fontId="0" fillId="0" borderId="0" xfId="63" applyFont="1" applyFill="1" applyBorder="1" applyAlignment="1">
      <alignment/>
      <protection/>
    </xf>
    <xf numFmtId="172" fontId="0" fillId="0" borderId="0" xfId="63" applyNumberFormat="1" applyFont="1" applyFill="1" applyBorder="1" applyAlignment="1">
      <alignment horizontal="right" indent="2"/>
      <protection/>
    </xf>
    <xf numFmtId="0" fontId="2" fillId="0" borderId="0" xfId="69" applyNumberFormat="1" applyFont="1" applyFill="1" applyBorder="1" applyAlignment="1">
      <alignment horizontal="left"/>
      <protection/>
    </xf>
    <xf numFmtId="172" fontId="0" fillId="0" borderId="0" xfId="0" applyNumberFormat="1" applyFont="1" applyFill="1" applyBorder="1" applyAlignment="1">
      <alignment/>
    </xf>
    <xf numFmtId="0" fontId="0" fillId="0" borderId="0" xfId="0" applyFont="1" applyFill="1" applyBorder="1" applyAlignment="1">
      <alignment horizontal="left" indent="2"/>
    </xf>
    <xf numFmtId="0" fontId="0" fillId="0" borderId="0" xfId="58" applyNumberFormat="1" applyFont="1" applyFill="1" applyBorder="1" applyAlignment="1">
      <alignment/>
      <protection/>
    </xf>
    <xf numFmtId="2" fontId="2" fillId="0" borderId="0" xfId="0" applyNumberFormat="1" applyFont="1" applyAlignment="1">
      <alignment/>
    </xf>
    <xf numFmtId="2" fontId="0" fillId="0" borderId="0" xfId="0" applyNumberFormat="1" applyAlignment="1">
      <alignment/>
    </xf>
    <xf numFmtId="0" fontId="0" fillId="0" borderId="0" xfId="0" applyFont="1" applyFill="1" applyBorder="1" applyAlignment="1">
      <alignment/>
    </xf>
    <xf numFmtId="0" fontId="27" fillId="0" borderId="0" xfId="0" applyNumberFormat="1" applyFont="1" applyBorder="1" applyAlignment="1">
      <alignment horizontal="left"/>
    </xf>
    <xf numFmtId="174" fontId="0" fillId="0" borderId="0" xfId="0" applyNumberFormat="1" applyFont="1" applyBorder="1" applyAlignment="1">
      <alignment/>
    </xf>
    <xf numFmtId="0" fontId="28" fillId="0" borderId="0" xfId="0" applyNumberFormat="1" applyFont="1" applyBorder="1" applyAlignment="1">
      <alignment horizontal="left"/>
    </xf>
    <xf numFmtId="9" fontId="6" fillId="0" borderId="10" xfId="73" applyFont="1" applyBorder="1" applyAlignment="1">
      <alignment horizontal="right" vertical="center"/>
    </xf>
    <xf numFmtId="0" fontId="2" fillId="0" borderId="0" xfId="0" applyFont="1" applyFill="1" applyAlignment="1">
      <alignment/>
    </xf>
    <xf numFmtId="0" fontId="0" fillId="0" borderId="12" xfId="0" applyFont="1" applyFill="1" applyBorder="1" applyAlignment="1">
      <alignment horizontal="center" vertical="top" wrapText="1"/>
    </xf>
    <xf numFmtId="0" fontId="0" fillId="0" borderId="12" xfId="0" applyFont="1" applyBorder="1" applyAlignment="1">
      <alignment horizontal="center" vertical="top" wrapText="1"/>
    </xf>
    <xf numFmtId="0" fontId="0" fillId="0" borderId="12" xfId="0" applyFont="1" applyBorder="1" applyAlignment="1">
      <alignment horizontal="center" vertical="top"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left"/>
    </xf>
    <xf numFmtId="0" fontId="0" fillId="0" borderId="0" xfId="0" applyFont="1" applyFill="1" applyAlignment="1">
      <alignment/>
    </xf>
    <xf numFmtId="174" fontId="0" fillId="0" borderId="0" xfId="0" applyNumberFormat="1" applyFont="1" applyFill="1" applyAlignment="1">
      <alignment/>
    </xf>
    <xf numFmtId="0" fontId="28" fillId="0" borderId="0" xfId="0" applyFont="1" applyFill="1" applyAlignment="1">
      <alignment/>
    </xf>
    <xf numFmtId="0" fontId="0" fillId="0" borderId="0" xfId="58" applyNumberFormat="1" applyFont="1" applyFill="1" applyBorder="1" applyAlignment="1">
      <alignment wrapText="1"/>
      <protection/>
    </xf>
    <xf numFmtId="0" fontId="29" fillId="0" borderId="0" xfId="60" applyFont="1" applyFill="1" applyBorder="1" applyAlignment="1">
      <alignment/>
      <protection/>
    </xf>
    <xf numFmtId="0" fontId="0" fillId="0" borderId="11" xfId="60" applyFont="1" applyFill="1" applyBorder="1" applyAlignment="1">
      <alignment horizontal="center" vertical="center"/>
      <protection/>
    </xf>
    <xf numFmtId="0" fontId="2" fillId="0" borderId="0" xfId="60" applyFont="1" applyFill="1" applyBorder="1" applyAlignment="1">
      <alignment horizontal="left"/>
      <protection/>
    </xf>
    <xf numFmtId="0" fontId="0" fillId="0" borderId="0" xfId="60" applyFont="1" applyFill="1" applyBorder="1" applyAlignment="1">
      <alignment horizontal="left" indent="2"/>
      <protection/>
    </xf>
    <xf numFmtId="174" fontId="0" fillId="0" borderId="0" xfId="0" applyNumberFormat="1" applyFont="1" applyBorder="1" applyAlignment="1">
      <alignment/>
    </xf>
    <xf numFmtId="177" fontId="0" fillId="0" borderId="0" xfId="0" applyNumberFormat="1" applyFont="1" applyBorder="1" applyAlignment="1">
      <alignment horizontal="right"/>
    </xf>
    <xf numFmtId="175" fontId="0" fillId="0" borderId="0" xfId="65" applyNumberFormat="1" applyFont="1" applyFill="1" applyBorder="1" applyAlignment="1">
      <alignment/>
      <protection/>
    </xf>
    <xf numFmtId="0" fontId="0" fillId="0" borderId="0" xfId="60" applyFont="1" applyFill="1" applyBorder="1">
      <alignment/>
      <protection/>
    </xf>
    <xf numFmtId="174" fontId="2" fillId="0" borderId="0" xfId="42" applyNumberFormat="1" applyFont="1" applyFill="1" applyBorder="1" applyAlignment="1">
      <alignment wrapText="1"/>
    </xf>
    <xf numFmtId="177" fontId="2" fillId="0" borderId="0" xfId="42" applyNumberFormat="1" applyFont="1" applyFill="1" applyBorder="1" applyAlignment="1">
      <alignment wrapText="1"/>
    </xf>
    <xf numFmtId="174" fontId="12" fillId="0" borderId="0" xfId="42" applyNumberFormat="1" applyFont="1" applyFill="1" applyBorder="1" applyAlignment="1">
      <alignment wrapText="1"/>
    </xf>
    <xf numFmtId="174" fontId="0" fillId="0" borderId="0" xfId="42" applyNumberFormat="1" applyFont="1" applyFill="1" applyBorder="1" applyAlignment="1">
      <alignment wrapText="1"/>
    </xf>
    <xf numFmtId="177" fontId="0" fillId="0" borderId="0" xfId="42" applyNumberFormat="1" applyFont="1" applyFill="1" applyBorder="1" applyAlignment="1">
      <alignment wrapText="1"/>
    </xf>
    <xf numFmtId="0" fontId="0" fillId="0" borderId="0" xfId="0" applyFont="1" applyBorder="1" applyAlignment="1">
      <alignment horizontal="left" wrapText="1"/>
    </xf>
    <xf numFmtId="0" fontId="12" fillId="0" borderId="0" xfId="0" applyFont="1" applyBorder="1" applyAlignment="1">
      <alignment horizontal="left" wrapText="1"/>
    </xf>
    <xf numFmtId="0" fontId="0" fillId="0" borderId="0" xfId="0" applyFont="1" applyFill="1" applyBorder="1" applyAlignment="1">
      <alignment wrapText="1"/>
    </xf>
    <xf numFmtId="174" fontId="9" fillId="0" borderId="0" xfId="60" applyNumberFormat="1" applyFont="1" applyFill="1" applyBorder="1">
      <alignment/>
      <protection/>
    </xf>
    <xf numFmtId="0" fontId="12" fillId="0" borderId="0" xfId="60" applyFont="1" applyFill="1" applyBorder="1" applyAlignment="1">
      <alignment horizontal="left"/>
      <protection/>
    </xf>
    <xf numFmtId="177" fontId="0" fillId="0" borderId="0" xfId="42" applyNumberFormat="1" applyFont="1" applyFill="1" applyBorder="1" applyAlignment="1">
      <alignment horizontal="center"/>
    </xf>
    <xf numFmtId="49" fontId="67" fillId="34" borderId="0" xfId="0" applyNumberFormat="1" applyFont="1" applyFill="1" applyBorder="1" applyAlignment="1">
      <alignment horizontal="left" wrapText="1"/>
    </xf>
    <xf numFmtId="2" fontId="0" fillId="34" borderId="0" xfId="0" applyNumberFormat="1" applyFill="1" applyBorder="1" applyAlignment="1">
      <alignment/>
    </xf>
    <xf numFmtId="2" fontId="0" fillId="0" borderId="0" xfId="0" applyNumberFormat="1" applyBorder="1" applyAlignment="1">
      <alignment/>
    </xf>
    <xf numFmtId="0" fontId="0" fillId="0" borderId="0" xfId="0" applyFont="1" applyAlignment="1">
      <alignment/>
    </xf>
    <xf numFmtId="49" fontId="67" fillId="0" borderId="0" xfId="0" applyNumberFormat="1" applyFont="1" applyBorder="1" applyAlignment="1">
      <alignment horizontal="center" vertical="center" wrapText="1"/>
    </xf>
    <xf numFmtId="174" fontId="0" fillId="0" borderId="0" xfId="0" applyNumberFormat="1" applyFont="1" applyBorder="1" applyAlignment="1">
      <alignment vertical="center"/>
    </xf>
    <xf numFmtId="171" fontId="0" fillId="0" borderId="0" xfId="0" applyNumberFormat="1" applyFont="1" applyBorder="1" applyAlignment="1">
      <alignment vertical="center"/>
    </xf>
    <xf numFmtId="174" fontId="0" fillId="0" borderId="0" xfId="0" applyNumberFormat="1" applyFont="1" applyBorder="1" applyAlignment="1">
      <alignment/>
    </xf>
    <xf numFmtId="171" fontId="0" fillId="0" borderId="0" xfId="0" applyNumberFormat="1" applyFont="1" applyBorder="1" applyAlignment="1">
      <alignment/>
    </xf>
    <xf numFmtId="4" fontId="0" fillId="0" borderId="0" xfId="0" applyNumberFormat="1" applyAlignment="1">
      <alignment/>
    </xf>
    <xf numFmtId="0" fontId="0" fillId="0" borderId="10" xfId="60" applyFont="1" applyFill="1" applyBorder="1" applyAlignment="1">
      <alignment horizontal="center" vertical="center" wrapText="1"/>
      <protection/>
    </xf>
    <xf numFmtId="0" fontId="0" fillId="0" borderId="0" xfId="60" applyFont="1" applyFill="1" applyBorder="1" applyAlignment="1">
      <alignment horizontal="left"/>
      <protection/>
    </xf>
    <xf numFmtId="0" fontId="28" fillId="0" borderId="0" xfId="64" applyFont="1" applyBorder="1" applyAlignment="1">
      <alignment/>
      <protection/>
    </xf>
    <xf numFmtId="0" fontId="0" fillId="0" borderId="0" xfId="64" applyFont="1" applyBorder="1">
      <alignment/>
      <protection/>
    </xf>
    <xf numFmtId="0" fontId="0" fillId="0" borderId="10" xfId="64" applyFont="1" applyBorder="1">
      <alignment/>
      <protection/>
    </xf>
    <xf numFmtId="0" fontId="7" fillId="0" borderId="0" xfId="64" applyFont="1" applyBorder="1" applyAlignment="1">
      <alignment horizontal="right"/>
      <protection/>
    </xf>
    <xf numFmtId="0" fontId="0" fillId="0" borderId="0" xfId="64" applyFont="1" applyBorder="1" applyAlignment="1">
      <alignment/>
      <protection/>
    </xf>
    <xf numFmtId="0" fontId="68" fillId="0" borderId="11" xfId="0" applyFont="1" applyBorder="1" applyAlignment="1">
      <alignment horizontal="center" vertical="center" wrapText="1"/>
    </xf>
    <xf numFmtId="0" fontId="68" fillId="0" borderId="0" xfId="0" applyFont="1" applyBorder="1" applyAlignment="1">
      <alignment horizontal="center" vertical="center" wrapText="1"/>
    </xf>
    <xf numFmtId="0" fontId="16" fillId="0" borderId="0" xfId="68" applyFont="1" applyBorder="1" applyAlignment="1">
      <alignment horizontal="center" vertical="center" wrapText="1"/>
      <protection/>
    </xf>
    <xf numFmtId="0" fontId="68" fillId="0" borderId="10" xfId="0" applyFont="1" applyBorder="1" applyAlignment="1">
      <alignment horizontal="center" vertical="center" wrapText="1"/>
    </xf>
    <xf numFmtId="0" fontId="16" fillId="0" borderId="10" xfId="68" applyFont="1" applyBorder="1" applyAlignment="1">
      <alignment horizontal="center" vertical="center" wrapText="1"/>
      <protection/>
    </xf>
    <xf numFmtId="0" fontId="7" fillId="0" borderId="0" xfId="64" applyFont="1" applyBorder="1" applyAlignment="1">
      <alignment/>
      <protection/>
    </xf>
    <xf numFmtId="0" fontId="0" fillId="0" borderId="0" xfId="0" applyBorder="1" applyAlignment="1">
      <alignment wrapText="1"/>
    </xf>
    <xf numFmtId="0" fontId="2" fillId="0" borderId="0" xfId="64" applyFont="1" applyBorder="1" applyAlignment="1">
      <alignment/>
      <protection/>
    </xf>
    <xf numFmtId="188" fontId="66" fillId="0" borderId="0" xfId="42" applyNumberFormat="1" applyFont="1" applyAlignment="1">
      <alignment/>
    </xf>
    <xf numFmtId="0" fontId="7" fillId="0" borderId="0" xfId="64" applyFont="1" applyBorder="1" applyAlignment="1" quotePrefix="1">
      <alignment horizontal="left"/>
      <protection/>
    </xf>
    <xf numFmtId="0" fontId="0" fillId="0" borderId="0" xfId="64" applyFont="1" applyBorder="1" applyAlignment="1">
      <alignment horizontal="left"/>
      <protection/>
    </xf>
    <xf numFmtId="188" fontId="67" fillId="0" borderId="0" xfId="42" applyNumberFormat="1" applyFont="1" applyAlignment="1">
      <alignment/>
    </xf>
    <xf numFmtId="0" fontId="28" fillId="0" borderId="0" xfId="60" applyFont="1" applyFill="1" applyBorder="1" applyAlignment="1">
      <alignment/>
      <protection/>
    </xf>
    <xf numFmtId="0" fontId="0" fillId="0" borderId="11" xfId="0" applyFont="1" applyBorder="1" applyAlignment="1">
      <alignment horizontal="center" vertical="center" wrapText="1"/>
    </xf>
    <xf numFmtId="174" fontId="2" fillId="0" borderId="0" xfId="44" applyNumberFormat="1" applyFont="1" applyBorder="1" applyAlignment="1">
      <alignment/>
    </xf>
    <xf numFmtId="174" fontId="0" fillId="0" borderId="0" xfId="44" applyNumberFormat="1" applyFont="1" applyBorder="1" applyAlignment="1">
      <alignment/>
    </xf>
    <xf numFmtId="0" fontId="49" fillId="0" borderId="0" xfId="57">
      <alignment/>
      <protection/>
    </xf>
    <xf numFmtId="171" fontId="0" fillId="0" borderId="0" xfId="42" applyFont="1" applyBorder="1" applyAlignment="1">
      <alignment/>
    </xf>
    <xf numFmtId="171" fontId="0" fillId="0" borderId="0" xfId="42" applyFont="1" applyBorder="1" applyAlignment="1">
      <alignment horizontal="right"/>
    </xf>
    <xf numFmtId="189" fontId="66" fillId="0" borderId="0" xfId="42" applyNumberFormat="1" applyFont="1" applyAlignment="1">
      <alignment/>
    </xf>
    <xf numFmtId="189" fontId="0" fillId="0" borderId="0" xfId="42" applyNumberFormat="1" applyFont="1" applyBorder="1" applyAlignment="1">
      <alignment/>
    </xf>
    <xf numFmtId="189" fontId="0" fillId="0" borderId="0" xfId="42" applyNumberFormat="1" applyFont="1" applyBorder="1" applyAlignment="1">
      <alignment horizontal="right"/>
    </xf>
    <xf numFmtId="171" fontId="0" fillId="0" borderId="0" xfId="42" applyNumberFormat="1" applyFont="1" applyBorder="1" applyAlignment="1">
      <alignment horizontal="center"/>
    </xf>
    <xf numFmtId="177" fontId="0" fillId="0" borderId="0" xfId="42" applyNumberFormat="1" applyFont="1" applyBorder="1" applyAlignment="1">
      <alignment horizontal="right"/>
    </xf>
    <xf numFmtId="172" fontId="0" fillId="0" borderId="0" xfId="0" applyNumberFormat="1" applyFont="1" applyFill="1" applyAlignment="1">
      <alignment/>
    </xf>
    <xf numFmtId="177" fontId="0" fillId="0" borderId="0" xfId="42" applyNumberFormat="1" applyFont="1" applyBorder="1" applyAlignment="1">
      <alignment horizontal="center"/>
    </xf>
    <xf numFmtId="49" fontId="69" fillId="0" borderId="0" xfId="0" applyNumberFormat="1" applyFont="1" applyBorder="1" applyAlignment="1">
      <alignment horizontal="left" wrapText="1"/>
    </xf>
    <xf numFmtId="0" fontId="28" fillId="0" borderId="0" xfId="0" applyFont="1" applyBorder="1" applyAlignment="1">
      <alignment horizontal="left" vertical="center" wrapText="1"/>
    </xf>
    <xf numFmtId="0" fontId="5" fillId="0" borderId="0" xfId="0" applyFont="1" applyFill="1" applyAlignment="1">
      <alignment horizontal="center"/>
    </xf>
    <xf numFmtId="0" fontId="28" fillId="0" borderId="0" xfId="0" applyFont="1" applyFill="1" applyBorder="1" applyAlignment="1">
      <alignment horizontal="left"/>
    </xf>
    <xf numFmtId="0" fontId="5" fillId="0" borderId="0" xfId="0" applyFont="1" applyFill="1" applyBorder="1" applyAlignment="1">
      <alignment horizontal="center"/>
    </xf>
    <xf numFmtId="0" fontId="2" fillId="0" borderId="0" xfId="0" applyFont="1" applyFill="1" applyBorder="1" applyAlignment="1">
      <alignment horizontal="center"/>
    </xf>
    <xf numFmtId="0" fontId="0" fillId="0" borderId="11" xfId="68" applyFont="1" applyBorder="1" applyAlignment="1">
      <alignment horizontal="center" vertical="center"/>
      <protection/>
    </xf>
    <xf numFmtId="0" fontId="0" fillId="0" borderId="10" xfId="68" applyFont="1" applyBorder="1" applyAlignment="1">
      <alignment horizontal="center" vertical="center" wrapText="1"/>
      <protection/>
    </xf>
    <xf numFmtId="0" fontId="0" fillId="0" borderId="12" xfId="62" applyNumberFormat="1" applyFont="1" applyFill="1" applyBorder="1" applyAlignment="1">
      <alignment horizontal="center" vertical="center"/>
      <protection/>
    </xf>
    <xf numFmtId="0" fontId="0" fillId="0" borderId="12" xfId="62" applyNumberFormat="1" applyFont="1" applyFill="1" applyBorder="1" applyAlignment="1">
      <alignment horizontal="center" vertical="center"/>
      <protection/>
    </xf>
    <xf numFmtId="0" fontId="28" fillId="0" borderId="0" xfId="0" applyFont="1" applyFill="1" applyAlignment="1">
      <alignment horizontal="left"/>
    </xf>
    <xf numFmtId="0" fontId="0" fillId="0" borderId="11" xfId="62" applyNumberFormat="1" applyFont="1" applyBorder="1" applyAlignment="1">
      <alignment horizontal="center" vertical="center" wrapText="1"/>
      <protection/>
    </xf>
    <xf numFmtId="0" fontId="0" fillId="0" borderId="10" xfId="62" applyNumberFormat="1" applyFont="1" applyBorder="1" applyAlignment="1">
      <alignment horizontal="center" vertical="center" wrapText="1"/>
      <protection/>
    </xf>
    <xf numFmtId="0" fontId="0" fillId="0" borderId="10" xfId="62" applyFont="1" applyFill="1" applyBorder="1" applyAlignment="1">
      <alignment horizontal="center"/>
      <protection/>
    </xf>
    <xf numFmtId="0" fontId="28" fillId="0" borderId="0" xfId="63" applyNumberFormat="1" applyFont="1" applyFill="1" applyBorder="1" applyAlignment="1">
      <alignment horizontal="left"/>
      <protection/>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10 2 2 2" xfId="57"/>
    <cellStyle name="Normal 12" xfId="58"/>
    <cellStyle name="Normal 2" xfId="59"/>
    <cellStyle name="Normal_02NN" xfId="60"/>
    <cellStyle name="Normal_06DTNN" xfId="61"/>
    <cellStyle name="Normal_07gia" xfId="62"/>
    <cellStyle name="Normal_07VT" xfId="63"/>
    <cellStyle name="Normal_08tmt3" xfId="64"/>
    <cellStyle name="Normal_Bctiendo2000" xfId="65"/>
    <cellStyle name="Normal_Bieu04.072" xfId="66"/>
    <cellStyle name="Normal_Book2" xfId="67"/>
    <cellStyle name="Normal_solieu gdp 2" xfId="68"/>
    <cellStyle name="Normal_SPT3-96_TM, VT, CPI__ T02.2011" xfId="69"/>
    <cellStyle name="Note" xfId="70"/>
    <cellStyle name="Note 2" xfId="71"/>
    <cellStyle name="Output" xfId="72"/>
    <cellStyle name="Percent"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PageLayoutView="0" workbookViewId="0" topLeftCell="A1">
      <selection activeCell="A7" sqref="A7"/>
    </sheetView>
  </sheetViews>
  <sheetFormatPr defaultColWidth="9.140625" defaultRowHeight="12.75"/>
  <cols>
    <col min="1" max="1" width="39.57421875" style="110" customWidth="1"/>
    <col min="2" max="3" width="14.8515625" style="110" customWidth="1"/>
    <col min="4" max="4" width="15.28125" style="110" customWidth="1"/>
    <col min="5" max="16384" width="9.140625" style="110" customWidth="1"/>
  </cols>
  <sheetData>
    <row r="1" spans="1:4" s="8" customFormat="1" ht="24" customHeight="1">
      <c r="A1" s="162" t="s">
        <v>237</v>
      </c>
      <c r="B1" s="114"/>
      <c r="C1" s="114"/>
      <c r="D1" s="114"/>
    </row>
    <row r="2" spans="1:4" s="8" customFormat="1" ht="24" customHeight="1">
      <c r="A2" s="42"/>
      <c r="B2" s="30"/>
      <c r="C2" s="30"/>
      <c r="D2" s="30"/>
    </row>
    <row r="3" spans="1:4" ht="17.25" customHeight="1">
      <c r="A3" s="24"/>
      <c r="B3" s="25"/>
      <c r="C3" s="24"/>
      <c r="D3" s="26"/>
    </row>
    <row r="4" spans="1:4" ht="19.5" customHeight="1">
      <c r="A4" s="44"/>
      <c r="B4" s="115" t="s">
        <v>2</v>
      </c>
      <c r="C4" s="115" t="s">
        <v>2</v>
      </c>
      <c r="D4" s="115" t="s">
        <v>239</v>
      </c>
    </row>
    <row r="5" spans="1:4" ht="32.25" customHeight="1">
      <c r="A5" s="24"/>
      <c r="B5" s="143" t="s">
        <v>218</v>
      </c>
      <c r="C5" s="143" t="s">
        <v>238</v>
      </c>
      <c r="D5" s="143" t="s">
        <v>240</v>
      </c>
    </row>
    <row r="6" spans="1:4" ht="19.5" customHeight="1">
      <c r="A6" s="46"/>
      <c r="B6" s="130"/>
      <c r="C6" s="130"/>
      <c r="D6" s="130"/>
    </row>
    <row r="7" spans="1:4" ht="19.5" customHeight="1">
      <c r="A7" s="116" t="s">
        <v>219</v>
      </c>
      <c r="B7" s="118"/>
      <c r="C7" s="118"/>
      <c r="D7" s="119"/>
    </row>
    <row r="8" spans="1:4" ht="19.5" customHeight="1">
      <c r="A8" s="144" t="s">
        <v>220</v>
      </c>
      <c r="B8" s="171">
        <v>114624</v>
      </c>
      <c r="C8" s="171">
        <v>119718</v>
      </c>
      <c r="D8" s="173">
        <f>C8/B8*100</f>
        <v>104.44409547738694</v>
      </c>
    </row>
    <row r="9" spans="1:4" ht="19.5" customHeight="1">
      <c r="A9" s="116" t="s">
        <v>221</v>
      </c>
      <c r="B9" s="171"/>
      <c r="C9" s="171"/>
      <c r="D9" s="173"/>
    </row>
    <row r="10" spans="1:4" ht="19.5" customHeight="1">
      <c r="A10" s="144" t="s">
        <v>222</v>
      </c>
      <c r="B10" s="171">
        <v>30854</v>
      </c>
      <c r="C10" s="171">
        <v>35725</v>
      </c>
      <c r="D10" s="173">
        <f aca="true" t="shared" si="0" ref="D10:D15">C10/B10*100</f>
        <v>115.78725610941856</v>
      </c>
    </row>
    <row r="11" spans="1:4" ht="19.5" customHeight="1">
      <c r="A11" s="131" t="s">
        <v>223</v>
      </c>
      <c r="B11" s="171"/>
      <c r="C11" s="171"/>
      <c r="D11" s="173"/>
    </row>
    <row r="12" spans="1:4" ht="19.5" customHeight="1">
      <c r="A12" s="117" t="s">
        <v>212</v>
      </c>
      <c r="B12" s="171">
        <v>13495</v>
      </c>
      <c r="C12" s="171">
        <v>14240</v>
      </c>
      <c r="D12" s="173">
        <f t="shared" si="0"/>
        <v>105.520563171545</v>
      </c>
    </row>
    <row r="13" spans="1:4" ht="19.5" customHeight="1">
      <c r="A13" s="117" t="s">
        <v>214</v>
      </c>
      <c r="B13" s="171">
        <v>1316</v>
      </c>
      <c r="C13" s="171">
        <v>1352</v>
      </c>
      <c r="D13" s="173">
        <f t="shared" si="0"/>
        <v>102.7355623100304</v>
      </c>
    </row>
    <row r="14" spans="1:4" ht="19.5" customHeight="1">
      <c r="A14" s="117" t="s">
        <v>213</v>
      </c>
      <c r="B14" s="171">
        <v>570</v>
      </c>
      <c r="C14" s="171">
        <v>322</v>
      </c>
      <c r="D14" s="173">
        <f t="shared" si="0"/>
        <v>56.49122807017544</v>
      </c>
    </row>
    <row r="15" spans="1:4" ht="19.5" customHeight="1">
      <c r="A15" s="117" t="s">
        <v>224</v>
      </c>
      <c r="B15" s="171">
        <v>15473</v>
      </c>
      <c r="C15" s="171">
        <v>19811</v>
      </c>
      <c r="D15" s="173">
        <f t="shared" si="0"/>
        <v>128.0359335616881</v>
      </c>
    </row>
    <row r="16" spans="1:4" ht="19.5" customHeight="1">
      <c r="A16" s="117"/>
      <c r="B16" s="167"/>
      <c r="C16" s="167"/>
      <c r="D16" s="168"/>
    </row>
    <row r="17" spans="1:4" ht="19.5" customHeight="1">
      <c r="A17" s="117"/>
      <c r="B17" s="118"/>
      <c r="C17" s="118"/>
      <c r="D17" s="119"/>
    </row>
    <row r="18" spans="1:4" ht="19.5" customHeight="1">
      <c r="A18" s="117"/>
      <c r="B18" s="118"/>
      <c r="C18" s="118"/>
      <c r="D18" s="119"/>
    </row>
    <row r="19" spans="1:4" ht="19.5" customHeight="1">
      <c r="A19" s="144"/>
      <c r="B19" s="118"/>
      <c r="C19" s="118"/>
      <c r="D19" s="119"/>
    </row>
    <row r="20" spans="1:4" ht="19.5" customHeight="1">
      <c r="A20" s="144"/>
      <c r="B20" s="118"/>
      <c r="C20" s="118"/>
      <c r="D20" s="119"/>
    </row>
    <row r="21" spans="1:4" ht="19.5" customHeight="1">
      <c r="A21" s="117"/>
      <c r="B21" s="118"/>
      <c r="C21" s="118"/>
      <c r="D21" s="119"/>
    </row>
    <row r="22" spans="1:4" ht="19.5" customHeight="1">
      <c r="A22" s="144"/>
      <c r="B22" s="118"/>
      <c r="C22" s="118"/>
      <c r="D22" s="119"/>
    </row>
    <row r="23" spans="1:4" ht="19.5" customHeight="1">
      <c r="A23" s="117"/>
      <c r="B23" s="118"/>
      <c r="C23" s="118"/>
      <c r="D23" s="119"/>
    </row>
    <row r="24" spans="1:4" ht="19.5" customHeight="1">
      <c r="A24" s="117"/>
      <c r="B24" s="118"/>
      <c r="C24" s="118"/>
      <c r="D24" s="119"/>
    </row>
    <row r="25" spans="1:4" ht="19.5" customHeight="1">
      <c r="A25" s="117"/>
      <c r="B25" s="118"/>
      <c r="C25" s="118"/>
      <c r="D25" s="119"/>
    </row>
    <row r="26" spans="1:4" ht="19.5" customHeight="1">
      <c r="A26" s="144"/>
      <c r="B26" s="118"/>
      <c r="C26" s="118"/>
      <c r="D26" s="119"/>
    </row>
    <row r="27" spans="1:4" ht="19.5" customHeight="1">
      <c r="A27" s="117"/>
      <c r="B27" s="118"/>
      <c r="C27" s="118"/>
      <c r="D27" s="119"/>
    </row>
    <row r="28" spans="1:4" ht="19.5" customHeight="1">
      <c r="A28" s="117"/>
      <c r="B28" s="118"/>
      <c r="C28" s="118"/>
      <c r="D28" s="119"/>
    </row>
    <row r="29" spans="1:4" ht="19.5" customHeight="1">
      <c r="A29" s="117"/>
      <c r="B29" s="118"/>
      <c r="C29" s="118"/>
      <c r="D29" s="119"/>
    </row>
    <row r="30" spans="1:4" ht="19.5" customHeight="1">
      <c r="A30" s="144"/>
      <c r="B30" s="118"/>
      <c r="C30" s="118"/>
      <c r="D30" s="119"/>
    </row>
    <row r="31" spans="1:4" ht="19.5" customHeight="1">
      <c r="A31" s="117"/>
      <c r="B31" s="118"/>
      <c r="C31" s="118"/>
      <c r="D31" s="119"/>
    </row>
    <row r="32" spans="1:4" ht="19.5" customHeight="1">
      <c r="A32" s="144"/>
      <c r="B32" s="118"/>
      <c r="C32" s="118"/>
      <c r="D32" s="119"/>
    </row>
    <row r="33" spans="1:4" ht="19.5" customHeight="1">
      <c r="A33" s="117"/>
      <c r="B33" s="118"/>
      <c r="C33" s="118"/>
      <c r="D33" s="119"/>
    </row>
    <row r="34" spans="1:4" ht="19.5" customHeight="1">
      <c r="A34" s="99"/>
      <c r="B34" s="99"/>
      <c r="C34" s="99"/>
      <c r="D34" s="99"/>
    </row>
    <row r="35" spans="1:4" ht="19.5" customHeight="1">
      <c r="A35" s="99"/>
      <c r="B35" s="99"/>
      <c r="C35" s="99"/>
      <c r="D35" s="99"/>
    </row>
    <row r="36" spans="1:4" ht="19.5" customHeight="1">
      <c r="A36" s="28"/>
      <c r="B36" s="99"/>
      <c r="C36" s="99"/>
      <c r="D36" s="99"/>
    </row>
    <row r="37" spans="1:4" ht="19.5" customHeight="1">
      <c r="A37" s="28"/>
      <c r="B37" s="99"/>
      <c r="C37" s="99"/>
      <c r="D37" s="99"/>
    </row>
    <row r="38" ht="19.5" customHeight="1">
      <c r="A38" s="29"/>
    </row>
    <row r="39" ht="19.5" customHeight="1">
      <c r="A39" s="28"/>
    </row>
    <row r="40" ht="12.75">
      <c r="A40" s="28"/>
    </row>
    <row r="41" ht="12.75">
      <c r="A41" s="120"/>
    </row>
    <row r="42" ht="12.75">
      <c r="A42" s="27"/>
    </row>
    <row r="43" ht="12.75">
      <c r="A43" s="120"/>
    </row>
    <row r="44" ht="12.75">
      <c r="A44" s="120"/>
    </row>
    <row r="45" ht="12.75">
      <c r="A45" s="121"/>
    </row>
  </sheetData>
  <sheetProtection/>
  <printOptions/>
  <pageMargins left="0.9055118110236221" right="0.3937007874015748" top="0.9055118110236221" bottom="0.5118110236220472"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18"/>
  <sheetViews>
    <sheetView zoomScalePageLayoutView="0" workbookViewId="0" topLeftCell="A1">
      <selection activeCell="G16" sqref="G16"/>
    </sheetView>
  </sheetViews>
  <sheetFormatPr defaultColWidth="9.140625" defaultRowHeight="12.75"/>
  <cols>
    <col min="1" max="1" width="3.00390625" style="7" customWidth="1"/>
    <col min="2" max="2" width="27.00390625" style="7" customWidth="1"/>
    <col min="3" max="5" width="12.7109375" style="7" customWidth="1"/>
    <col min="6" max="6" width="10.7109375" style="7" customWidth="1"/>
    <col min="7" max="7" width="11.57421875" style="7" customWidth="1"/>
    <col min="8" max="16384" width="9.140625" style="7" customWidth="1"/>
  </cols>
  <sheetData>
    <row r="1" spans="1:7" s="112" customFormat="1" ht="24" customHeight="1">
      <c r="A1" s="190" t="s">
        <v>196</v>
      </c>
      <c r="B1" s="190"/>
      <c r="C1" s="190"/>
      <c r="D1" s="190"/>
      <c r="E1" s="190"/>
      <c r="F1" s="190"/>
      <c r="G1" s="190"/>
    </row>
    <row r="2" spans="4:5" ht="19.5" customHeight="1">
      <c r="D2" s="9"/>
      <c r="E2" s="10"/>
    </row>
    <row r="3" spans="4:5" ht="19.5" customHeight="1">
      <c r="D3" s="9"/>
      <c r="E3" s="10"/>
    </row>
    <row r="4" spans="1:7" ht="81.75" customHeight="1">
      <c r="A4" s="84"/>
      <c r="B4" s="84"/>
      <c r="C4" s="105" t="s">
        <v>265</v>
      </c>
      <c r="D4" s="105" t="s">
        <v>266</v>
      </c>
      <c r="E4" s="105" t="s">
        <v>267</v>
      </c>
      <c r="F4" s="105" t="s">
        <v>259</v>
      </c>
      <c r="G4" s="105" t="s">
        <v>268</v>
      </c>
    </row>
    <row r="5" spans="1:7" ht="19.5" customHeight="1">
      <c r="A5" s="5"/>
      <c r="B5" s="5"/>
      <c r="C5" s="5"/>
      <c r="D5" s="9"/>
      <c r="E5" s="10"/>
      <c r="F5" s="5"/>
      <c r="G5" s="5"/>
    </row>
    <row r="6" spans="1:7" ht="19.5" customHeight="1">
      <c r="A6" s="93" t="s">
        <v>46</v>
      </c>
      <c r="B6" s="68"/>
      <c r="C6" s="47">
        <f>SUM(C8:C11)</f>
        <v>43019</v>
      </c>
      <c r="D6" s="47">
        <f>SUM(D8:D11)</f>
        <v>4888</v>
      </c>
      <c r="E6" s="47">
        <f>SUM(E8:E11)</f>
        <v>47907</v>
      </c>
      <c r="F6" s="65">
        <v>103.6</v>
      </c>
      <c r="G6" s="65">
        <v>104.13</v>
      </c>
    </row>
    <row r="7" spans="1:7" ht="19.5" customHeight="1">
      <c r="A7" s="93" t="s">
        <v>209</v>
      </c>
      <c r="B7" s="68"/>
      <c r="C7" s="45"/>
      <c r="D7" s="45"/>
      <c r="E7" s="45">
        <f aca="true" t="shared" si="0" ref="E7:E17">SUM(C7:D7)</f>
        <v>0</v>
      </c>
      <c r="F7" s="67"/>
      <c r="G7" s="67"/>
    </row>
    <row r="8" spans="1:7" ht="19.5" customHeight="1">
      <c r="A8" s="91"/>
      <c r="B8" s="2" t="s">
        <v>40</v>
      </c>
      <c r="C8" s="45">
        <v>38024</v>
      </c>
      <c r="D8" s="45">
        <v>4383</v>
      </c>
      <c r="E8" s="45">
        <v>42407</v>
      </c>
      <c r="F8" s="67">
        <v>105.53</v>
      </c>
      <c r="G8" s="67">
        <v>106.12</v>
      </c>
    </row>
    <row r="9" spans="1:7" ht="19.5" customHeight="1">
      <c r="A9" s="91"/>
      <c r="B9" s="2" t="s">
        <v>41</v>
      </c>
      <c r="C9" s="45">
        <v>0</v>
      </c>
      <c r="D9" s="45">
        <v>0</v>
      </c>
      <c r="E9" s="45">
        <f t="shared" si="0"/>
        <v>0</v>
      </c>
      <c r="F9" s="45">
        <v>0</v>
      </c>
      <c r="G9" s="45">
        <v>0</v>
      </c>
    </row>
    <row r="10" spans="1:7" ht="19.5" customHeight="1">
      <c r="A10" s="91"/>
      <c r="B10" s="2" t="s">
        <v>42</v>
      </c>
      <c r="C10" s="45">
        <v>4995</v>
      </c>
      <c r="D10" s="45">
        <v>505</v>
      </c>
      <c r="E10" s="45">
        <v>5500</v>
      </c>
      <c r="F10" s="67">
        <v>89.41</v>
      </c>
      <c r="G10" s="67">
        <v>90.96</v>
      </c>
    </row>
    <row r="11" spans="1:7" ht="19.5" customHeight="1">
      <c r="A11" s="91"/>
      <c r="B11" s="2" t="s">
        <v>45</v>
      </c>
      <c r="C11" s="45">
        <v>0</v>
      </c>
      <c r="D11" s="45">
        <v>0</v>
      </c>
      <c r="E11" s="45">
        <f t="shared" si="0"/>
        <v>0</v>
      </c>
      <c r="F11" s="45">
        <v>0</v>
      </c>
      <c r="G11" s="45">
        <v>0</v>
      </c>
    </row>
    <row r="12" spans="1:7" ht="19.5" customHeight="1">
      <c r="A12" s="93" t="s">
        <v>47</v>
      </c>
      <c r="B12" s="68"/>
      <c r="C12" s="47">
        <f>SUM(C14:C17)</f>
        <v>2043212</v>
      </c>
      <c r="D12" s="47">
        <f>SUM(D14:D17)</f>
        <v>228428</v>
      </c>
      <c r="E12" s="47">
        <f>SUM(E14:E17)</f>
        <v>2271640</v>
      </c>
      <c r="F12" s="65">
        <v>100.68</v>
      </c>
      <c r="G12" s="65">
        <v>101.38</v>
      </c>
    </row>
    <row r="13" spans="1:7" ht="19.5" customHeight="1">
      <c r="A13" s="93" t="s">
        <v>210</v>
      </c>
      <c r="B13" s="68"/>
      <c r="C13" s="45"/>
      <c r="D13" s="45"/>
      <c r="E13" s="45">
        <f t="shared" si="0"/>
        <v>0</v>
      </c>
      <c r="F13" s="67"/>
      <c r="G13" s="67"/>
    </row>
    <row r="14" spans="1:7" ht="19.5" customHeight="1">
      <c r="A14" s="91"/>
      <c r="B14" s="2" t="s">
        <v>40</v>
      </c>
      <c r="C14" s="45">
        <v>1308782</v>
      </c>
      <c r="D14" s="45">
        <v>150913</v>
      </c>
      <c r="E14" s="45">
        <v>1459695</v>
      </c>
      <c r="F14" s="67">
        <v>106</v>
      </c>
      <c r="G14" s="67">
        <v>106.32</v>
      </c>
    </row>
    <row r="15" spans="1:7" ht="19.5" customHeight="1">
      <c r="A15" s="91"/>
      <c r="B15" s="2" t="s">
        <v>41</v>
      </c>
      <c r="C15" s="45">
        <v>0</v>
      </c>
      <c r="D15" s="45">
        <v>0</v>
      </c>
      <c r="E15" s="45">
        <f t="shared" si="0"/>
        <v>0</v>
      </c>
      <c r="F15" s="45">
        <v>0</v>
      </c>
      <c r="G15" s="45">
        <v>0</v>
      </c>
    </row>
    <row r="16" spans="1:7" ht="19.5" customHeight="1">
      <c r="A16" s="91"/>
      <c r="B16" s="2" t="s">
        <v>42</v>
      </c>
      <c r="C16" s="45">
        <v>734430</v>
      </c>
      <c r="D16" s="45">
        <v>77515</v>
      </c>
      <c r="E16" s="45">
        <v>811945</v>
      </c>
      <c r="F16" s="67">
        <v>91.71</v>
      </c>
      <c r="G16" s="67">
        <v>93.56</v>
      </c>
    </row>
    <row r="17" spans="1:7" ht="19.5" customHeight="1">
      <c r="A17" s="91"/>
      <c r="B17" s="2" t="s">
        <v>45</v>
      </c>
      <c r="C17" s="45">
        <v>0</v>
      </c>
      <c r="D17" s="45">
        <v>0</v>
      </c>
      <c r="E17" s="45">
        <f t="shared" si="0"/>
        <v>0</v>
      </c>
      <c r="F17" s="45">
        <v>0</v>
      </c>
      <c r="G17" s="45">
        <v>0</v>
      </c>
    </row>
    <row r="18" spans="1:7" ht="19.5" customHeight="1">
      <c r="A18" s="91"/>
      <c r="B18" s="2"/>
      <c r="C18" s="2"/>
      <c r="D18" s="5"/>
      <c r="E18" s="5"/>
      <c r="F18" s="5"/>
      <c r="G18" s="5"/>
    </row>
    <row r="19" ht="19.5" customHeight="1"/>
    <row r="20" ht="19.5" customHeight="1"/>
  </sheetData>
  <sheetProtection/>
  <mergeCells count="1">
    <mergeCell ref="A1:G1"/>
  </mergeCells>
  <printOptions/>
  <pageMargins left="0.7480314960629921" right="0.1968503937007874" top="0.9055118110236221" bottom="0.6299212598425197" header="0.31496062992125984" footer="0.196850393700787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G29"/>
  <sheetViews>
    <sheetView zoomScalePageLayoutView="0" workbookViewId="0" topLeftCell="A1">
      <selection activeCell="G3" sqref="G3"/>
    </sheetView>
  </sheetViews>
  <sheetFormatPr defaultColWidth="9.140625" defaultRowHeight="16.5" customHeight="1"/>
  <cols>
    <col min="1" max="1" width="3.421875" style="5" customWidth="1"/>
    <col min="2" max="2" width="33.421875" style="5" customWidth="1"/>
    <col min="3" max="6" width="10.28125" style="5" customWidth="1"/>
    <col min="7" max="7" width="10.7109375" style="5" customWidth="1"/>
    <col min="8" max="16384" width="9.140625" style="5" customWidth="1"/>
  </cols>
  <sheetData>
    <row r="1" spans="1:6" s="40" customFormat="1" ht="24" customHeight="1">
      <c r="A1" s="179" t="s">
        <v>197</v>
      </c>
      <c r="B1" s="179"/>
      <c r="C1" s="179"/>
      <c r="D1" s="179"/>
      <c r="E1" s="179"/>
      <c r="F1" s="179"/>
    </row>
    <row r="2" spans="1:6" s="23" customFormat="1" ht="19.5" customHeight="1">
      <c r="A2" s="178"/>
      <c r="B2" s="178"/>
      <c r="C2" s="178"/>
      <c r="D2" s="178"/>
      <c r="E2" s="178"/>
      <c r="F2" s="178"/>
    </row>
    <row r="3" spans="1:6" ht="16.5" customHeight="1">
      <c r="A3" s="6"/>
      <c r="B3" s="6"/>
      <c r="C3" s="6"/>
      <c r="D3" s="6"/>
      <c r="E3" s="6"/>
      <c r="F3" s="6"/>
    </row>
    <row r="4" spans="1:7" ht="87" customHeight="1">
      <c r="A4" s="71"/>
      <c r="B4" s="71"/>
      <c r="C4" s="105" t="s">
        <v>269</v>
      </c>
      <c r="D4" s="105" t="s">
        <v>270</v>
      </c>
      <c r="E4" s="105" t="s">
        <v>271</v>
      </c>
      <c r="F4" s="105" t="s">
        <v>282</v>
      </c>
      <c r="G4" s="105" t="s">
        <v>283</v>
      </c>
    </row>
    <row r="5" ht="12.75" customHeight="1">
      <c r="F5" s="94"/>
    </row>
    <row r="6" spans="1:6" ht="19.5" customHeight="1">
      <c r="A6" s="66" t="s">
        <v>188</v>
      </c>
      <c r="F6" s="94"/>
    </row>
    <row r="7" spans="2:7" ht="19.5" customHeight="1">
      <c r="B7" s="66" t="s">
        <v>31</v>
      </c>
      <c r="C7" s="164">
        <v>20</v>
      </c>
      <c r="D7" s="47">
        <v>21</v>
      </c>
      <c r="E7" s="47">
        <v>333</v>
      </c>
      <c r="F7" s="65">
        <v>52.5</v>
      </c>
      <c r="G7" s="65">
        <v>94.0677966101695</v>
      </c>
    </row>
    <row r="8" spans="2:7" ht="19.5" customHeight="1">
      <c r="B8" s="95" t="s">
        <v>40</v>
      </c>
      <c r="C8" s="165">
        <v>18</v>
      </c>
      <c r="D8" s="45">
        <v>21</v>
      </c>
      <c r="E8" s="45">
        <v>322</v>
      </c>
      <c r="F8" s="175">
        <v>53.84615384615385</v>
      </c>
      <c r="G8" s="175">
        <v>93.6046511627907</v>
      </c>
    </row>
    <row r="9" spans="2:7" ht="19.5" customHeight="1">
      <c r="B9" s="95" t="s">
        <v>41</v>
      </c>
      <c r="C9" s="165">
        <v>2</v>
      </c>
      <c r="D9" s="46">
        <v>0</v>
      </c>
      <c r="E9" s="45">
        <v>11</v>
      </c>
      <c r="F9" s="175">
        <v>0</v>
      </c>
      <c r="G9" s="175">
        <v>110.00000000000001</v>
      </c>
    </row>
    <row r="10" spans="2:7" ht="19.5" customHeight="1">
      <c r="B10" s="95" t="s">
        <v>42</v>
      </c>
      <c r="C10" s="165">
        <v>0</v>
      </c>
      <c r="D10" s="46">
        <v>0</v>
      </c>
      <c r="E10" s="45">
        <v>0</v>
      </c>
      <c r="F10" s="175">
        <v>0</v>
      </c>
      <c r="G10" s="175">
        <v>0</v>
      </c>
    </row>
    <row r="11" spans="2:7" ht="19.5" customHeight="1">
      <c r="B11" s="66" t="s">
        <v>32</v>
      </c>
      <c r="C11" s="164">
        <v>8</v>
      </c>
      <c r="D11" s="47">
        <v>8</v>
      </c>
      <c r="E11" s="47">
        <v>122</v>
      </c>
      <c r="F11" s="65">
        <v>66.66666666666666</v>
      </c>
      <c r="G11" s="65">
        <v>107.9646017699115</v>
      </c>
    </row>
    <row r="12" spans="2:7" ht="19.5" customHeight="1">
      <c r="B12" s="95" t="s">
        <v>40</v>
      </c>
      <c r="C12" s="165">
        <v>7</v>
      </c>
      <c r="D12" s="45">
        <v>8</v>
      </c>
      <c r="E12" s="45">
        <v>115</v>
      </c>
      <c r="F12" s="175">
        <v>66.66666666666666</v>
      </c>
      <c r="G12" s="175">
        <v>114.99999999999999</v>
      </c>
    </row>
    <row r="13" spans="2:7" ht="19.5" customHeight="1">
      <c r="B13" s="95" t="s">
        <v>41</v>
      </c>
      <c r="C13" s="165">
        <v>1</v>
      </c>
      <c r="D13" s="45">
        <v>0</v>
      </c>
      <c r="E13" s="45">
        <v>7</v>
      </c>
      <c r="F13" s="175">
        <v>0</v>
      </c>
      <c r="G13" s="175">
        <v>53.84615384615385</v>
      </c>
    </row>
    <row r="14" spans="2:7" ht="19.5" customHeight="1">
      <c r="B14" s="95" t="s">
        <v>42</v>
      </c>
      <c r="C14" s="165">
        <v>0</v>
      </c>
      <c r="D14" s="45">
        <v>0</v>
      </c>
      <c r="E14" s="45">
        <v>0</v>
      </c>
      <c r="F14" s="175">
        <v>0</v>
      </c>
      <c r="G14" s="175">
        <v>0</v>
      </c>
    </row>
    <row r="15" spans="2:7" ht="19.5" customHeight="1">
      <c r="B15" s="66" t="s">
        <v>33</v>
      </c>
      <c r="C15" s="164">
        <v>18</v>
      </c>
      <c r="D15" s="47">
        <v>18</v>
      </c>
      <c r="E15" s="47">
        <v>305</v>
      </c>
      <c r="F15" s="65">
        <v>41.86046511627907</v>
      </c>
      <c r="G15" s="65">
        <v>98.70550161812298</v>
      </c>
    </row>
    <row r="16" spans="2:7" ht="19.5" customHeight="1">
      <c r="B16" s="95" t="s">
        <v>40</v>
      </c>
      <c r="C16" s="165">
        <v>17</v>
      </c>
      <c r="D16" s="45">
        <v>18</v>
      </c>
      <c r="E16" s="45">
        <v>299</v>
      </c>
      <c r="F16" s="175">
        <v>41.86046511627907</v>
      </c>
      <c r="G16" s="175">
        <v>99.66666666666667</v>
      </c>
    </row>
    <row r="17" spans="2:7" ht="19.5" customHeight="1">
      <c r="B17" s="95" t="s">
        <v>41</v>
      </c>
      <c r="C17" s="165">
        <v>1</v>
      </c>
      <c r="D17" s="46">
        <v>0</v>
      </c>
      <c r="E17" s="45">
        <v>6</v>
      </c>
      <c r="F17" s="175">
        <v>0</v>
      </c>
      <c r="G17" s="175">
        <v>66.66666666666666</v>
      </c>
    </row>
    <row r="18" spans="2:7" ht="19.5" customHeight="1">
      <c r="B18" s="95" t="s">
        <v>42</v>
      </c>
      <c r="C18" s="165">
        <v>0</v>
      </c>
      <c r="D18" s="46">
        <v>0</v>
      </c>
      <c r="E18" s="45">
        <v>0</v>
      </c>
      <c r="F18" s="175">
        <v>0</v>
      </c>
      <c r="G18" s="175">
        <v>0</v>
      </c>
    </row>
    <row r="19" spans="1:7" ht="19.5" customHeight="1">
      <c r="A19" s="66" t="s">
        <v>189</v>
      </c>
      <c r="C19" s="166"/>
      <c r="D19" s="45"/>
      <c r="E19" s="45"/>
      <c r="F19" s="65"/>
      <c r="G19" s="65"/>
    </row>
    <row r="20" spans="2:7" ht="19.5" customHeight="1">
      <c r="B20" s="5" t="s">
        <v>34</v>
      </c>
      <c r="C20" s="165">
        <v>9</v>
      </c>
      <c r="D20" s="165">
        <v>6</v>
      </c>
      <c r="E20" s="165">
        <v>99</v>
      </c>
      <c r="F20" s="173" t="s">
        <v>274</v>
      </c>
      <c r="G20" s="173" t="s">
        <v>272</v>
      </c>
    </row>
    <row r="21" spans="2:7" ht="19.5" customHeight="1">
      <c r="B21" s="5" t="s">
        <v>32</v>
      </c>
      <c r="C21" s="165">
        <v>0</v>
      </c>
      <c r="D21" s="165">
        <v>0</v>
      </c>
      <c r="E21" s="165">
        <v>0</v>
      </c>
      <c r="F21" s="175">
        <v>0</v>
      </c>
      <c r="G21" s="175">
        <v>0</v>
      </c>
    </row>
    <row r="22" spans="2:7" ht="19.5" customHeight="1">
      <c r="B22" s="5" t="s">
        <v>33</v>
      </c>
      <c r="C22" s="165">
        <v>0</v>
      </c>
      <c r="D22" s="165">
        <v>0</v>
      </c>
      <c r="E22" s="165">
        <v>4</v>
      </c>
      <c r="F22" s="175">
        <v>0</v>
      </c>
      <c r="G22" s="173" t="s">
        <v>280</v>
      </c>
    </row>
    <row r="23" spans="2:7" ht="29.25" customHeight="1">
      <c r="B23" s="113" t="s">
        <v>35</v>
      </c>
      <c r="C23" s="165">
        <v>112</v>
      </c>
      <c r="D23" s="165">
        <v>657</v>
      </c>
      <c r="E23" s="165">
        <v>10132.3</v>
      </c>
      <c r="F23" s="173" t="s">
        <v>273</v>
      </c>
      <c r="G23" s="173" t="s">
        <v>272</v>
      </c>
    </row>
    <row r="24" spans="2:6" ht="16.5" customHeight="1">
      <c r="B24" s="96"/>
      <c r="F24" s="94"/>
    </row>
    <row r="26" ht="16.5" customHeight="1">
      <c r="E26" s="46"/>
    </row>
    <row r="27" ht="16.5" customHeight="1">
      <c r="E27" s="46"/>
    </row>
    <row r="28" ht="16.5" customHeight="1">
      <c r="E28" s="46"/>
    </row>
    <row r="29" ht="16.5" customHeight="1">
      <c r="E29" s="46"/>
    </row>
  </sheetData>
  <sheetProtection/>
  <mergeCells count="2">
    <mergeCell ref="A1:F1"/>
    <mergeCell ref="A2:F2"/>
  </mergeCells>
  <printOptions/>
  <pageMargins left="0.9055118110236221" right="0.31496062992125984" top="0.9448818897637796" bottom="0.6299212598425197" header="0.3149606299212598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40"/>
  <sheetViews>
    <sheetView zoomScalePageLayoutView="0" workbookViewId="0" topLeftCell="A1">
      <selection activeCell="B4" sqref="B4"/>
    </sheetView>
  </sheetViews>
  <sheetFormatPr defaultColWidth="9.140625" defaultRowHeight="12.75"/>
  <cols>
    <col min="1" max="1" width="53.8515625" style="0" customWidth="1"/>
    <col min="2" max="4" width="11.7109375" style="0" customWidth="1"/>
  </cols>
  <sheetData>
    <row r="1" spans="1:4" ht="22.5" customHeight="1">
      <c r="A1" s="102" t="s">
        <v>190</v>
      </c>
      <c r="B1" s="100"/>
      <c r="C1" s="100"/>
      <c r="D1" s="100"/>
    </row>
    <row r="2" spans="1:4" ht="22.5" customHeight="1">
      <c r="A2" s="33"/>
      <c r="B2" s="33"/>
      <c r="C2" s="33"/>
      <c r="D2" s="103" t="s">
        <v>65</v>
      </c>
    </row>
    <row r="3" spans="1:4" ht="55.5" customHeight="1">
      <c r="A3" s="163" t="s">
        <v>244</v>
      </c>
      <c r="B3" s="107" t="s">
        <v>241</v>
      </c>
      <c r="C3" s="107" t="s">
        <v>242</v>
      </c>
      <c r="D3" s="107" t="s">
        <v>243</v>
      </c>
    </row>
    <row r="4" spans="1:4" ht="23.25" customHeight="1">
      <c r="A4" s="48" t="s">
        <v>185</v>
      </c>
      <c r="B4" s="97">
        <v>94.69</v>
      </c>
      <c r="C4" s="97">
        <v>96.55</v>
      </c>
      <c r="D4" s="34">
        <v>124.15</v>
      </c>
    </row>
    <row r="5" spans="1:4" ht="19.5" customHeight="1">
      <c r="A5" s="49" t="s">
        <v>18</v>
      </c>
      <c r="B5" s="98"/>
      <c r="C5" s="98"/>
      <c r="D5" s="98"/>
    </row>
    <row r="6" ht="19.5" customHeight="1">
      <c r="A6" s="49" t="s">
        <v>186</v>
      </c>
    </row>
    <row r="7" spans="1:4" ht="19.5" customHeight="1">
      <c r="A7" s="50" t="s">
        <v>163</v>
      </c>
      <c r="B7" s="97">
        <v>103.16</v>
      </c>
      <c r="C7" s="97">
        <v>82.77</v>
      </c>
      <c r="D7" s="97">
        <v>95.54</v>
      </c>
    </row>
    <row r="8" spans="1:4" ht="19.5" customHeight="1">
      <c r="A8" s="51" t="s">
        <v>164</v>
      </c>
      <c r="B8" s="98">
        <v>100.6</v>
      </c>
      <c r="C8" s="98">
        <v>51.07</v>
      </c>
      <c r="D8" s="98">
        <v>93.13</v>
      </c>
    </row>
    <row r="9" spans="1:4" ht="19.5" customHeight="1">
      <c r="A9" s="51" t="s">
        <v>165</v>
      </c>
      <c r="B9" s="98">
        <v>103.57</v>
      </c>
      <c r="C9" s="98">
        <v>94.28</v>
      </c>
      <c r="D9" s="98">
        <v>96.23</v>
      </c>
    </row>
    <row r="10" spans="1:4" ht="19.5" customHeight="1">
      <c r="A10" s="51" t="s">
        <v>166</v>
      </c>
      <c r="B10" s="98">
        <v>112</v>
      </c>
      <c r="C10" s="98">
        <v>116.67</v>
      </c>
      <c r="D10" s="98">
        <v>103.31</v>
      </c>
    </row>
    <row r="11" spans="1:4" s="34" customFormat="1" ht="19.5" customHeight="1">
      <c r="A11" s="50" t="s">
        <v>167</v>
      </c>
      <c r="B11" s="97">
        <v>93</v>
      </c>
      <c r="C11" s="97">
        <v>94.95</v>
      </c>
      <c r="D11" s="97">
        <v>125.4</v>
      </c>
    </row>
    <row r="12" spans="1:4" ht="19.5" customHeight="1">
      <c r="A12" s="51" t="s">
        <v>66</v>
      </c>
      <c r="B12" s="98">
        <v>112.25</v>
      </c>
      <c r="C12" s="98">
        <v>87.65</v>
      </c>
      <c r="D12" s="98">
        <v>98.08</v>
      </c>
    </row>
    <row r="13" spans="1:4" ht="19.5" customHeight="1">
      <c r="A13" s="51" t="s">
        <v>67</v>
      </c>
      <c r="B13" s="98">
        <v>97.35</v>
      </c>
      <c r="C13" s="98">
        <v>96.24</v>
      </c>
      <c r="D13" s="98">
        <v>97.12</v>
      </c>
    </row>
    <row r="14" spans="1:4" ht="19.5" customHeight="1">
      <c r="A14" s="51" t="s">
        <v>168</v>
      </c>
      <c r="B14" s="98">
        <v>100.11</v>
      </c>
      <c r="C14" s="98">
        <v>101.09</v>
      </c>
      <c r="D14" s="98">
        <v>134.6</v>
      </c>
    </row>
    <row r="15" spans="1:4" ht="19.5" customHeight="1">
      <c r="A15" s="51" t="s">
        <v>68</v>
      </c>
      <c r="B15" s="98">
        <v>100.33</v>
      </c>
      <c r="C15" s="98">
        <v>84.3</v>
      </c>
      <c r="D15" s="98">
        <v>86.61</v>
      </c>
    </row>
    <row r="16" spans="1:4" ht="19.5" customHeight="1">
      <c r="A16" s="51" t="s">
        <v>69</v>
      </c>
      <c r="B16" s="98">
        <v>109.03</v>
      </c>
      <c r="C16" s="98">
        <v>103.9</v>
      </c>
      <c r="D16" s="98">
        <v>101.27</v>
      </c>
    </row>
    <row r="17" spans="1:4" ht="19.5" customHeight="1">
      <c r="A17" s="51" t="s">
        <v>169</v>
      </c>
      <c r="B17" s="98">
        <v>102.15</v>
      </c>
      <c r="C17" s="98">
        <v>110.11</v>
      </c>
      <c r="D17" s="98">
        <v>108.96</v>
      </c>
    </row>
    <row r="18" spans="1:4" ht="30" customHeight="1">
      <c r="A18" s="51" t="s">
        <v>70</v>
      </c>
      <c r="B18" s="98">
        <v>103.62</v>
      </c>
      <c r="C18" s="98">
        <v>106.43</v>
      </c>
      <c r="D18" s="98">
        <v>102.1</v>
      </c>
    </row>
    <row r="19" spans="1:4" ht="19.5" customHeight="1">
      <c r="A19" s="51" t="s">
        <v>71</v>
      </c>
      <c r="B19" s="98">
        <v>104.23</v>
      </c>
      <c r="C19" s="98">
        <v>91.34</v>
      </c>
      <c r="D19" s="98">
        <v>101.38</v>
      </c>
    </row>
    <row r="20" spans="1:4" ht="19.5" customHeight="1">
      <c r="A20" s="51" t="s">
        <v>170</v>
      </c>
      <c r="B20" s="98">
        <v>104.04</v>
      </c>
      <c r="C20" s="98">
        <v>111.06</v>
      </c>
      <c r="D20" s="98">
        <v>109.74</v>
      </c>
    </row>
    <row r="21" spans="1:4" ht="19.5" customHeight="1">
      <c r="A21" s="51" t="s">
        <v>72</v>
      </c>
      <c r="B21" s="142">
        <v>71.2</v>
      </c>
      <c r="C21" s="98">
        <v>73.43</v>
      </c>
      <c r="D21" s="98">
        <v>226.78</v>
      </c>
    </row>
    <row r="22" spans="1:4" ht="19.5" customHeight="1">
      <c r="A22" s="51" t="s">
        <v>171</v>
      </c>
      <c r="B22" s="98">
        <v>92.83</v>
      </c>
      <c r="C22" s="98">
        <v>109.27</v>
      </c>
      <c r="D22" s="98">
        <v>163.56</v>
      </c>
    </row>
    <row r="23" spans="1:4" ht="19.5" customHeight="1">
      <c r="A23" s="51" t="s">
        <v>172</v>
      </c>
      <c r="B23" s="98">
        <v>100.79</v>
      </c>
      <c r="C23" s="98">
        <v>110.39</v>
      </c>
      <c r="D23" s="98">
        <v>104.14</v>
      </c>
    </row>
    <row r="24" spans="1:4" ht="19.5" customHeight="1">
      <c r="A24" s="51" t="s">
        <v>73</v>
      </c>
      <c r="B24" s="98">
        <v>101.55</v>
      </c>
      <c r="C24" s="98">
        <v>96.12</v>
      </c>
      <c r="D24" s="98">
        <v>99.44</v>
      </c>
    </row>
    <row r="25" spans="1:4" ht="19.5" customHeight="1">
      <c r="A25" s="51" t="s">
        <v>173</v>
      </c>
      <c r="B25" s="98">
        <v>105.26</v>
      </c>
      <c r="C25" s="98">
        <v>114.19</v>
      </c>
      <c r="D25" s="98">
        <v>103.77</v>
      </c>
    </row>
    <row r="26" spans="1:4" ht="19.5" customHeight="1">
      <c r="A26" s="51" t="s">
        <v>74</v>
      </c>
      <c r="B26" s="98">
        <v>104.16</v>
      </c>
      <c r="C26" s="98">
        <v>107.56</v>
      </c>
      <c r="D26" s="98">
        <v>102.72</v>
      </c>
    </row>
    <row r="27" spans="1:4" ht="19.5" customHeight="1">
      <c r="A27" s="51" t="s">
        <v>174</v>
      </c>
      <c r="B27" s="98">
        <v>101.87</v>
      </c>
      <c r="C27" s="98">
        <v>98.21</v>
      </c>
      <c r="D27" s="98">
        <v>99.05</v>
      </c>
    </row>
    <row r="28" spans="1:4" ht="19.5" customHeight="1">
      <c r="A28" s="51" t="s">
        <v>175</v>
      </c>
      <c r="B28" s="98">
        <v>88.22</v>
      </c>
      <c r="C28" s="98">
        <v>39.92</v>
      </c>
      <c r="D28" s="98">
        <v>41.56</v>
      </c>
    </row>
    <row r="29" spans="1:4" ht="19.5" customHeight="1">
      <c r="A29" s="51" t="s">
        <v>176</v>
      </c>
      <c r="B29" s="135">
        <v>104.28</v>
      </c>
      <c r="C29" s="135">
        <v>130.04</v>
      </c>
      <c r="D29" s="135">
        <v>109.24</v>
      </c>
    </row>
    <row r="30" spans="1:4" ht="19.5" customHeight="1">
      <c r="A30" s="133" t="s">
        <v>215</v>
      </c>
      <c r="B30" s="134">
        <v>257.67</v>
      </c>
      <c r="C30" s="134">
        <v>42.09</v>
      </c>
      <c r="D30" s="134">
        <v>65.79</v>
      </c>
    </row>
    <row r="31" spans="1:4" ht="19.5" customHeight="1">
      <c r="A31" s="51" t="s">
        <v>177</v>
      </c>
      <c r="B31" s="135">
        <v>101</v>
      </c>
      <c r="C31" s="135">
        <v>101.7</v>
      </c>
      <c r="D31" s="135">
        <v>99.77</v>
      </c>
    </row>
    <row r="32" spans="1:4" ht="19.5" customHeight="1">
      <c r="A32" s="51" t="s">
        <v>75</v>
      </c>
      <c r="B32" s="98">
        <v>99.66</v>
      </c>
      <c r="C32" s="98">
        <v>90.5</v>
      </c>
      <c r="D32" s="98">
        <v>93.91</v>
      </c>
    </row>
    <row r="33" spans="1:4" ht="19.5" customHeight="1">
      <c r="A33" s="51" t="s">
        <v>178</v>
      </c>
      <c r="B33" s="98">
        <v>97</v>
      </c>
      <c r="C33" s="98">
        <v>100.19</v>
      </c>
      <c r="D33" s="98">
        <v>85.16</v>
      </c>
    </row>
    <row r="34" spans="1:4" ht="19.5" customHeight="1">
      <c r="A34" s="51" t="s">
        <v>179</v>
      </c>
      <c r="B34" s="98">
        <v>101.07</v>
      </c>
      <c r="C34" s="98">
        <v>101.13</v>
      </c>
      <c r="D34" s="98">
        <v>101.67</v>
      </c>
    </row>
    <row r="35" spans="1:4" ht="30" customHeight="1">
      <c r="A35" s="50" t="s">
        <v>180</v>
      </c>
      <c r="B35" s="97">
        <v>120.24</v>
      </c>
      <c r="C35" s="97">
        <v>120.68</v>
      </c>
      <c r="D35" s="97">
        <v>111.96</v>
      </c>
    </row>
    <row r="36" spans="1:4" ht="30" customHeight="1">
      <c r="A36" s="51" t="s">
        <v>181</v>
      </c>
      <c r="B36" s="98">
        <v>120.24</v>
      </c>
      <c r="C36" s="98">
        <v>120.68</v>
      </c>
      <c r="D36" s="98">
        <v>111.96</v>
      </c>
    </row>
    <row r="37" spans="1:4" ht="30" customHeight="1">
      <c r="A37" s="50" t="s">
        <v>182</v>
      </c>
      <c r="B37" s="97">
        <v>100.87</v>
      </c>
      <c r="C37" s="97">
        <v>108.57</v>
      </c>
      <c r="D37" s="97">
        <v>104.87</v>
      </c>
    </row>
    <row r="38" spans="1:4" ht="19.5" customHeight="1">
      <c r="A38" s="51" t="s">
        <v>183</v>
      </c>
      <c r="B38" s="98">
        <v>99.84</v>
      </c>
      <c r="C38" s="98">
        <v>112.4</v>
      </c>
      <c r="D38" s="98">
        <v>103.43</v>
      </c>
    </row>
    <row r="39" spans="1:4" ht="19.5" customHeight="1">
      <c r="A39" s="51" t="s">
        <v>184</v>
      </c>
      <c r="B39" s="98">
        <v>104.49</v>
      </c>
      <c r="C39" s="98">
        <v>97.42</v>
      </c>
      <c r="D39" s="98">
        <v>109.22</v>
      </c>
    </row>
    <row r="40" spans="1:4" ht="21.75" customHeight="1">
      <c r="A40" s="54"/>
      <c r="B40" s="98"/>
      <c r="C40" s="98"/>
      <c r="D40" s="98"/>
    </row>
  </sheetData>
  <sheetProtection/>
  <printOptions/>
  <pageMargins left="0.7086614173228347" right="0.3937007874015748" top="0.8661417322834646" bottom="0.866141732283464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80"/>
  <sheetViews>
    <sheetView zoomScalePageLayoutView="0" workbookViewId="0" topLeftCell="A1">
      <selection activeCell="C25" sqref="C25"/>
    </sheetView>
  </sheetViews>
  <sheetFormatPr defaultColWidth="9.140625" defaultRowHeight="12.75"/>
  <cols>
    <col min="1" max="1" width="53.8515625" style="0" customWidth="1"/>
    <col min="2" max="2" width="13.140625" style="38" customWidth="1"/>
    <col min="3" max="5" width="15.140625" style="0" customWidth="1"/>
    <col min="6" max="7" width="11.7109375" style="0" customWidth="1"/>
  </cols>
  <sheetData>
    <row r="1" spans="1:7" s="35" customFormat="1" ht="22.5" customHeight="1">
      <c r="A1" s="176" t="s">
        <v>191</v>
      </c>
      <c r="B1" s="176"/>
      <c r="C1" s="176"/>
      <c r="D1" s="176"/>
      <c r="E1" s="176"/>
      <c r="F1" s="176"/>
      <c r="G1" s="176"/>
    </row>
    <row r="2" spans="1:7" ht="19.5" customHeight="1">
      <c r="A2" s="36"/>
      <c r="B2" s="37"/>
      <c r="C2" s="36"/>
      <c r="D2" s="36"/>
      <c r="E2" s="36"/>
      <c r="F2" s="36"/>
      <c r="G2" s="32"/>
    </row>
    <row r="3" spans="1:7" ht="64.5" customHeight="1">
      <c r="A3" s="55"/>
      <c r="B3" s="106" t="s">
        <v>97</v>
      </c>
      <c r="C3" s="107" t="s">
        <v>245</v>
      </c>
      <c r="D3" s="107" t="s">
        <v>246</v>
      </c>
      <c r="E3" s="107" t="s">
        <v>247</v>
      </c>
      <c r="F3" s="107" t="s">
        <v>248</v>
      </c>
      <c r="G3" s="107" t="s">
        <v>249</v>
      </c>
    </row>
    <row r="4" spans="1:7" ht="21.75" customHeight="1">
      <c r="A4" s="104" t="s">
        <v>205</v>
      </c>
      <c r="B4" s="56"/>
      <c r="C4" s="32"/>
      <c r="D4" s="32"/>
      <c r="E4" s="32"/>
      <c r="F4" s="32"/>
      <c r="G4" s="32"/>
    </row>
    <row r="5" spans="1:7" ht="25.5">
      <c r="A5" s="51" t="s">
        <v>98</v>
      </c>
      <c r="B5" s="52" t="s">
        <v>76</v>
      </c>
      <c r="C5" s="101">
        <v>3485</v>
      </c>
      <c r="D5" s="101">
        <v>3506</v>
      </c>
      <c r="E5" s="101">
        <v>59943</v>
      </c>
      <c r="F5" s="53">
        <v>51.0706482155863</v>
      </c>
      <c r="G5" s="53">
        <v>93.131253495743</v>
      </c>
    </row>
    <row r="6" spans="1:7" ht="19.5" customHeight="1">
      <c r="A6" s="51" t="s">
        <v>99</v>
      </c>
      <c r="B6" s="52" t="s">
        <v>77</v>
      </c>
      <c r="C6" s="101">
        <v>216295.34697979</v>
      </c>
      <c r="D6" s="101">
        <v>223360.036523758</v>
      </c>
      <c r="E6" s="101">
        <v>2096585.23046947</v>
      </c>
      <c r="F6" s="53">
        <v>107.264752025102</v>
      </c>
      <c r="G6" s="53">
        <v>95.8381826043569</v>
      </c>
    </row>
    <row r="7" spans="1:7" ht="19.5" customHeight="1">
      <c r="A7" s="51" t="s">
        <v>100</v>
      </c>
      <c r="B7" s="52" t="s">
        <v>77</v>
      </c>
      <c r="C7" s="101">
        <v>32928.4940141918</v>
      </c>
      <c r="D7" s="101">
        <v>33319.8487948573</v>
      </c>
      <c r="E7" s="101">
        <v>376649.807090099</v>
      </c>
      <c r="F7" s="53">
        <v>84.0899331329366</v>
      </c>
      <c r="G7" s="53">
        <v>91.2238199667368</v>
      </c>
    </row>
    <row r="8" spans="1:7" ht="19.5" customHeight="1">
      <c r="A8" s="51" t="s">
        <v>101</v>
      </c>
      <c r="B8" s="52" t="s">
        <v>78</v>
      </c>
      <c r="C8" s="101">
        <v>181.910890559702</v>
      </c>
      <c r="D8" s="101">
        <v>203.740197426867</v>
      </c>
      <c r="E8" s="101">
        <v>1771.8120740515</v>
      </c>
      <c r="F8" s="53">
        <v>116.666666666667</v>
      </c>
      <c r="G8" s="53">
        <v>103.30929147221</v>
      </c>
    </row>
    <row r="9" spans="1:7" ht="19.5" customHeight="1">
      <c r="A9" s="51" t="s">
        <v>102</v>
      </c>
      <c r="B9" s="52" t="s">
        <v>76</v>
      </c>
      <c r="C9" s="101">
        <v>496.398098663926</v>
      </c>
      <c r="D9" s="101">
        <v>622.100976361767</v>
      </c>
      <c r="E9" s="101">
        <v>7394.66418293936</v>
      </c>
      <c r="F9" s="53">
        <v>64.8395721925134</v>
      </c>
      <c r="G9" s="53">
        <v>95.4269549283512</v>
      </c>
    </row>
    <row r="10" spans="1:7" ht="25.5">
      <c r="A10" s="51" t="s">
        <v>103</v>
      </c>
      <c r="B10" s="52" t="s">
        <v>76</v>
      </c>
      <c r="C10" s="101">
        <v>132.816415500538</v>
      </c>
      <c r="D10" s="101">
        <v>181.801937567277</v>
      </c>
      <c r="E10" s="101">
        <v>1478.15075349839</v>
      </c>
      <c r="F10" s="53">
        <v>92.2131147540984</v>
      </c>
      <c r="G10" s="53">
        <v>76.8281799569531</v>
      </c>
    </row>
    <row r="11" spans="1:7" ht="25.5">
      <c r="A11" s="51" t="s">
        <v>104</v>
      </c>
      <c r="B11" s="52" t="s">
        <v>76</v>
      </c>
      <c r="C11" s="101">
        <v>790.96963170364</v>
      </c>
      <c r="D11" s="101">
        <v>972.678871419341</v>
      </c>
      <c r="E11" s="101">
        <v>8344.30206332113</v>
      </c>
      <c r="F11" s="53">
        <v>74.0017890542409</v>
      </c>
      <c r="G11" s="53">
        <v>69.6098013339516</v>
      </c>
    </row>
    <row r="12" spans="1:7" ht="38.25">
      <c r="A12" s="51" t="s">
        <v>105</v>
      </c>
      <c r="B12" s="52" t="s">
        <v>76</v>
      </c>
      <c r="C12" s="101">
        <v>421.276618471751</v>
      </c>
      <c r="D12" s="101">
        <v>710.742761225347</v>
      </c>
      <c r="E12" s="101">
        <v>4584.29080990349</v>
      </c>
      <c r="F12" s="53">
        <v>102.230483271375</v>
      </c>
      <c r="G12" s="53">
        <v>79.2383292383292</v>
      </c>
    </row>
    <row r="13" spans="1:7" ht="19.5" customHeight="1">
      <c r="A13" s="51" t="s">
        <v>79</v>
      </c>
      <c r="B13" s="52" t="s">
        <v>76</v>
      </c>
      <c r="C13" s="101">
        <v>532.197900951131</v>
      </c>
      <c r="D13" s="101">
        <v>3960.96534382858</v>
      </c>
      <c r="E13" s="101">
        <v>22024.0062534164</v>
      </c>
      <c r="F13" s="53">
        <v>107.773851590106</v>
      </c>
      <c r="G13" s="53">
        <v>147.390926473144</v>
      </c>
    </row>
    <row r="14" spans="1:7" ht="19.5" customHeight="1">
      <c r="A14" s="51" t="s">
        <v>80</v>
      </c>
      <c r="B14" s="52" t="s">
        <v>76</v>
      </c>
      <c r="C14" s="101">
        <v>0</v>
      </c>
      <c r="D14" s="101">
        <v>0</v>
      </c>
      <c r="E14" s="101">
        <v>70708.85</v>
      </c>
      <c r="F14" s="53">
        <v>0</v>
      </c>
      <c r="G14" s="53">
        <v>122.328359500022</v>
      </c>
    </row>
    <row r="15" spans="1:7" ht="19.5" customHeight="1">
      <c r="A15" s="51" t="s">
        <v>81</v>
      </c>
      <c r="B15" s="52" t="s">
        <v>76</v>
      </c>
      <c r="C15" s="101">
        <v>0</v>
      </c>
      <c r="D15" s="101">
        <v>0</v>
      </c>
      <c r="E15" s="101">
        <v>67357.3</v>
      </c>
      <c r="F15" s="53">
        <v>0</v>
      </c>
      <c r="G15" s="53">
        <v>131.231966084061</v>
      </c>
    </row>
    <row r="16" spans="1:7" ht="19.5" customHeight="1">
      <c r="A16" s="51" t="s">
        <v>106</v>
      </c>
      <c r="B16" s="52" t="s">
        <v>76</v>
      </c>
      <c r="C16" s="101">
        <v>4405.35536648114</v>
      </c>
      <c r="D16" s="101">
        <v>4351.91084730372</v>
      </c>
      <c r="E16" s="101">
        <v>46275.3186763296</v>
      </c>
      <c r="F16" s="53">
        <v>63.6160714285714</v>
      </c>
      <c r="G16" s="53">
        <v>67.2547714158899</v>
      </c>
    </row>
    <row r="17" spans="1:7" ht="19.5" customHeight="1">
      <c r="A17" s="51" t="s">
        <v>82</v>
      </c>
      <c r="B17" s="52" t="s">
        <v>155</v>
      </c>
      <c r="C17" s="101">
        <v>1132.1555416983</v>
      </c>
      <c r="D17" s="101">
        <v>956.042457434118</v>
      </c>
      <c r="E17" s="101">
        <v>13896.831889166</v>
      </c>
      <c r="F17" s="53">
        <v>118.21213478672</v>
      </c>
      <c r="G17" s="53">
        <v>115.655300470109</v>
      </c>
    </row>
    <row r="18" spans="1:7" ht="19.5" customHeight="1">
      <c r="A18" s="51" t="s">
        <v>107</v>
      </c>
      <c r="B18" s="52" t="s">
        <v>156</v>
      </c>
      <c r="C18" s="101">
        <v>3463.18472121141</v>
      </c>
      <c r="D18" s="101">
        <v>3326.52218570255</v>
      </c>
      <c r="E18" s="101">
        <v>32029.6164554525</v>
      </c>
      <c r="F18" s="53">
        <v>93.3383113766068</v>
      </c>
      <c r="G18" s="53">
        <v>88.813629850738</v>
      </c>
    </row>
    <row r="19" spans="1:7" ht="19.5" customHeight="1">
      <c r="A19" s="51" t="s">
        <v>108</v>
      </c>
      <c r="B19" s="52" t="s">
        <v>83</v>
      </c>
      <c r="C19" s="101">
        <v>22853</v>
      </c>
      <c r="D19" s="101">
        <v>22877</v>
      </c>
      <c r="E19" s="101">
        <v>216578</v>
      </c>
      <c r="F19" s="53">
        <v>101.091471498012</v>
      </c>
      <c r="G19" s="53">
        <v>134.600755730125</v>
      </c>
    </row>
    <row r="20" spans="1:7" ht="19.5" customHeight="1">
      <c r="A20" s="51" t="s">
        <v>109</v>
      </c>
      <c r="B20" s="52" t="s">
        <v>76</v>
      </c>
      <c r="C20" s="101">
        <v>72.9678135405106</v>
      </c>
      <c r="D20" s="101">
        <v>70.3618201997781</v>
      </c>
      <c r="E20" s="101">
        <v>797.433962264152</v>
      </c>
      <c r="F20" s="53">
        <v>72.972972972973</v>
      </c>
      <c r="G20" s="53">
        <v>100</v>
      </c>
    </row>
    <row r="21" spans="1:7" ht="19.5" customHeight="1">
      <c r="A21" s="51" t="s">
        <v>110</v>
      </c>
      <c r="B21" s="52" t="s">
        <v>157</v>
      </c>
      <c r="C21" s="101">
        <v>555.29242935845</v>
      </c>
      <c r="D21" s="101">
        <v>541.936644748534</v>
      </c>
      <c r="E21" s="101">
        <v>6648.09863159765</v>
      </c>
      <c r="F21" s="53">
        <v>59.6719457013575</v>
      </c>
      <c r="G21" s="53">
        <v>70.6749672346003</v>
      </c>
    </row>
    <row r="22" spans="1:7" ht="25.5">
      <c r="A22" s="51" t="s">
        <v>111</v>
      </c>
      <c r="B22" s="52" t="s">
        <v>157</v>
      </c>
      <c r="C22" s="101">
        <v>1306.91456269884</v>
      </c>
      <c r="D22" s="101">
        <v>1402.90683714509</v>
      </c>
      <c r="E22" s="101">
        <v>16432.071258779</v>
      </c>
      <c r="F22" s="53">
        <v>101.464856874076</v>
      </c>
      <c r="G22" s="53">
        <v>110.651916225458</v>
      </c>
    </row>
    <row r="23" spans="1:7" ht="25.5">
      <c r="A23" s="51" t="s">
        <v>112</v>
      </c>
      <c r="B23" s="52" t="s">
        <v>157</v>
      </c>
      <c r="C23" s="101">
        <v>2676.10193463568</v>
      </c>
      <c r="D23" s="101">
        <v>2824.45157900123</v>
      </c>
      <c r="E23" s="101">
        <v>23564.3126949101</v>
      </c>
      <c r="F23" s="53">
        <v>134.066471988252</v>
      </c>
      <c r="G23" s="53">
        <v>99.6132567062479</v>
      </c>
    </row>
    <row r="24" spans="1:7" ht="19.5" customHeight="1">
      <c r="A24" s="57" t="s">
        <v>113</v>
      </c>
      <c r="B24" s="52" t="s">
        <v>157</v>
      </c>
      <c r="C24" s="101">
        <v>897.787010750133</v>
      </c>
      <c r="D24" s="101">
        <v>953.993074775791</v>
      </c>
      <c r="E24" s="101">
        <v>12026.7778376987</v>
      </c>
      <c r="F24" s="53">
        <v>69.6904824160021</v>
      </c>
      <c r="G24" s="53">
        <v>96.5145566404742</v>
      </c>
    </row>
    <row r="25" spans="1:7" ht="19.5" customHeight="1">
      <c r="A25" s="51" t="s">
        <v>114</v>
      </c>
      <c r="B25" s="52" t="s">
        <v>157</v>
      </c>
      <c r="C25" s="101">
        <v>7604.62651215433</v>
      </c>
      <c r="D25" s="101">
        <v>8800.72505351895</v>
      </c>
      <c r="E25" s="101">
        <v>85248.0232144329</v>
      </c>
      <c r="F25" s="53">
        <v>102.012426968376</v>
      </c>
      <c r="G25" s="53">
        <v>102.221639673907</v>
      </c>
    </row>
    <row r="26" spans="1:7" ht="19.5" customHeight="1">
      <c r="A26" s="51" t="s">
        <v>115</v>
      </c>
      <c r="B26" s="52" t="s">
        <v>157</v>
      </c>
      <c r="C26" s="101">
        <v>28.2685628742515</v>
      </c>
      <c r="D26" s="101">
        <v>32.2455089820359</v>
      </c>
      <c r="E26" s="101">
        <v>470.365239520958</v>
      </c>
      <c r="F26" s="53">
        <v>13.9146567717996</v>
      </c>
      <c r="G26" s="53">
        <v>55.8888888888889</v>
      </c>
    </row>
    <row r="27" spans="1:7" ht="26.25" customHeight="1">
      <c r="A27" s="51" t="s">
        <v>116</v>
      </c>
      <c r="B27" s="52" t="s">
        <v>158</v>
      </c>
      <c r="C27" s="101">
        <v>6578.61097880263</v>
      </c>
      <c r="D27" s="101">
        <v>6719.35700405329</v>
      </c>
      <c r="E27" s="101">
        <v>64375.6118515214</v>
      </c>
      <c r="F27" s="53">
        <v>110.159362549801</v>
      </c>
      <c r="G27" s="53">
        <v>108.993502597247</v>
      </c>
    </row>
    <row r="28" spans="1:7" ht="19.5" customHeight="1">
      <c r="A28" s="51" t="s">
        <v>117</v>
      </c>
      <c r="B28" s="52" t="s">
        <v>76</v>
      </c>
      <c r="C28" s="101">
        <v>10117.6792496718</v>
      </c>
      <c r="D28" s="101">
        <v>10700.9070251447</v>
      </c>
      <c r="E28" s="101">
        <v>113767.206353849</v>
      </c>
      <c r="F28" s="53">
        <v>75.3904863329783</v>
      </c>
      <c r="G28" s="53">
        <v>77.2180470413215</v>
      </c>
    </row>
    <row r="29" spans="1:8" ht="25.5">
      <c r="A29" s="51" t="s">
        <v>118</v>
      </c>
      <c r="B29" s="52" t="s">
        <v>76</v>
      </c>
      <c r="C29" s="140">
        <v>47.8044276434422</v>
      </c>
      <c r="D29" s="140">
        <v>71.0606356861979</v>
      </c>
      <c r="E29" s="140">
        <v>717.066414651633</v>
      </c>
      <c r="F29" s="141">
        <v>31.4285714285714</v>
      </c>
      <c r="G29" s="141">
        <v>25.8620689655172</v>
      </c>
      <c r="H29" s="136"/>
    </row>
    <row r="30" spans="1:7" ht="19.5" customHeight="1">
      <c r="A30" s="51" t="s">
        <v>84</v>
      </c>
      <c r="B30" s="52" t="s">
        <v>76</v>
      </c>
      <c r="C30" s="101">
        <v>363.561135190431</v>
      </c>
      <c r="D30" s="101">
        <v>385.526564449464</v>
      </c>
      <c r="E30" s="101">
        <v>3313.18547514443</v>
      </c>
      <c r="F30" s="53">
        <v>96.6622162883845</v>
      </c>
      <c r="G30" s="53">
        <v>72.7846990700123</v>
      </c>
    </row>
    <row r="31" spans="1:7" ht="19.5" customHeight="1">
      <c r="A31" s="51" t="s">
        <v>119</v>
      </c>
      <c r="B31" s="52" t="s">
        <v>157</v>
      </c>
      <c r="C31" s="101">
        <v>133.338625142423</v>
      </c>
      <c r="D31" s="101">
        <v>136.393847322446</v>
      </c>
      <c r="E31" s="101">
        <v>1081.37406760349</v>
      </c>
      <c r="F31" s="53">
        <v>304.878048780488</v>
      </c>
      <c r="G31" s="53">
        <v>282.750356633381</v>
      </c>
    </row>
    <row r="32" spans="1:7" ht="19.5" customHeight="1">
      <c r="A32" s="51" t="s">
        <v>120</v>
      </c>
      <c r="B32" s="52" t="s">
        <v>76</v>
      </c>
      <c r="C32" s="101">
        <v>308.2</v>
      </c>
      <c r="D32" s="101">
        <v>303.7</v>
      </c>
      <c r="E32" s="101">
        <v>3161.7</v>
      </c>
      <c r="F32" s="53">
        <v>65.1437151437151</v>
      </c>
      <c r="G32" s="53">
        <v>63.3670708487824</v>
      </c>
    </row>
    <row r="33" spans="1:7" ht="19.5" customHeight="1">
      <c r="A33" s="51" t="s">
        <v>121</v>
      </c>
      <c r="B33" s="52" t="s">
        <v>76</v>
      </c>
      <c r="C33" s="101">
        <v>4938.7</v>
      </c>
      <c r="D33" s="101">
        <v>4961</v>
      </c>
      <c r="E33" s="101">
        <v>44606.43</v>
      </c>
      <c r="F33" s="53">
        <v>117.645663876307</v>
      </c>
      <c r="G33" s="53">
        <v>109.039515015217</v>
      </c>
    </row>
    <row r="34" spans="1:7" ht="19.5" customHeight="1">
      <c r="A34" s="51" t="s">
        <v>122</v>
      </c>
      <c r="B34" s="52" t="s">
        <v>85</v>
      </c>
      <c r="C34" s="101">
        <v>7139.08933217693</v>
      </c>
      <c r="D34" s="101">
        <v>7652.70802510076</v>
      </c>
      <c r="E34" s="101">
        <v>89210.7254731902</v>
      </c>
      <c r="F34" s="53">
        <v>79.3950644245468</v>
      </c>
      <c r="G34" s="53">
        <v>101.125056670405</v>
      </c>
    </row>
    <row r="35" spans="1:7" ht="19.5" customHeight="1">
      <c r="A35" s="51" t="s">
        <v>123</v>
      </c>
      <c r="B35" s="52" t="s">
        <v>76</v>
      </c>
      <c r="C35" s="101">
        <v>281.502829426031</v>
      </c>
      <c r="D35" s="101">
        <v>304.671786580436</v>
      </c>
      <c r="E35" s="101">
        <v>2824.29587712207</v>
      </c>
      <c r="F35" s="53">
        <v>75.5096181452771</v>
      </c>
      <c r="G35" s="53">
        <v>65.0740691311891</v>
      </c>
    </row>
    <row r="36" spans="1:7" ht="19.5" customHeight="1">
      <c r="A36" s="51" t="s">
        <v>124</v>
      </c>
      <c r="B36" s="52" t="s">
        <v>86</v>
      </c>
      <c r="C36" s="101">
        <v>228</v>
      </c>
      <c r="D36" s="101">
        <v>240</v>
      </c>
      <c r="E36" s="101">
        <v>2336</v>
      </c>
      <c r="F36" s="53">
        <v>123.711340206186</v>
      </c>
      <c r="G36" s="53">
        <v>115.090900133025</v>
      </c>
    </row>
    <row r="37" spans="1:7" ht="19.5" customHeight="1">
      <c r="A37" s="51" t="s">
        <v>125</v>
      </c>
      <c r="B37" s="52" t="s">
        <v>86</v>
      </c>
      <c r="C37" s="101">
        <v>223.236654545454</v>
      </c>
      <c r="D37" s="101">
        <v>225.275345454545</v>
      </c>
      <c r="E37" s="101">
        <v>2038.69090909091</v>
      </c>
      <c r="F37" s="53">
        <v>125.301204819277</v>
      </c>
      <c r="G37" s="53">
        <v>125.342734038386</v>
      </c>
    </row>
    <row r="38" spans="1:7" ht="19.5" customHeight="1">
      <c r="A38" s="51" t="s">
        <v>198</v>
      </c>
      <c r="B38" s="52" t="s">
        <v>76</v>
      </c>
      <c r="C38" s="101">
        <v>177982</v>
      </c>
      <c r="D38" s="101">
        <v>114537</v>
      </c>
      <c r="E38" s="101">
        <v>1652831</v>
      </c>
      <c r="F38" s="53">
        <v>56.4454547134594</v>
      </c>
      <c r="G38" s="53">
        <v>186.39593450665</v>
      </c>
    </row>
    <row r="39" spans="1:7" ht="19.5" customHeight="1">
      <c r="A39" s="51" t="s">
        <v>126</v>
      </c>
      <c r="B39" s="52" t="s">
        <v>76</v>
      </c>
      <c r="C39" s="101">
        <v>573</v>
      </c>
      <c r="D39" s="101">
        <v>580</v>
      </c>
      <c r="E39" s="101">
        <v>5519</v>
      </c>
      <c r="F39" s="53">
        <v>112.185686653772</v>
      </c>
      <c r="G39" s="53">
        <v>97.4055771267208</v>
      </c>
    </row>
    <row r="40" spans="1:7" ht="19.5" customHeight="1">
      <c r="A40" s="51" t="s">
        <v>199</v>
      </c>
      <c r="B40" s="52" t="s">
        <v>76</v>
      </c>
      <c r="C40" s="101">
        <v>315847</v>
      </c>
      <c r="D40" s="101">
        <v>209243</v>
      </c>
      <c r="E40" s="101">
        <v>2531720</v>
      </c>
      <c r="F40" s="53">
        <v>79.1835777037319</v>
      </c>
      <c r="G40" s="53">
        <v>285.26277894929</v>
      </c>
    </row>
    <row r="41" spans="1:7" ht="19.5" customHeight="1">
      <c r="A41" s="51" t="s">
        <v>200</v>
      </c>
      <c r="B41" s="52" t="s">
        <v>76</v>
      </c>
      <c r="C41" s="101">
        <v>4607</v>
      </c>
      <c r="D41" s="101">
        <v>4715</v>
      </c>
      <c r="E41" s="101">
        <v>32770.96</v>
      </c>
      <c r="F41" s="53">
        <v>58.3684080217876</v>
      </c>
      <c r="G41" s="53">
        <v>290.651529933481</v>
      </c>
    </row>
    <row r="42" spans="1:7" ht="25.5" customHeight="1">
      <c r="A42" s="51" t="s">
        <v>201</v>
      </c>
      <c r="B42" s="137" t="s">
        <v>76</v>
      </c>
      <c r="C42" s="138">
        <v>8215</v>
      </c>
      <c r="D42" s="138">
        <v>9000</v>
      </c>
      <c r="E42" s="138">
        <v>160433.64</v>
      </c>
      <c r="F42" s="139">
        <v>72.7507881335381</v>
      </c>
      <c r="G42" s="139">
        <v>268.557625671672</v>
      </c>
    </row>
    <row r="43" spans="1:7" ht="19.5" customHeight="1">
      <c r="A43" s="51" t="s">
        <v>202</v>
      </c>
      <c r="B43" s="52" t="s">
        <v>76</v>
      </c>
      <c r="C43" s="101">
        <v>31752</v>
      </c>
      <c r="D43" s="101">
        <v>33189</v>
      </c>
      <c r="E43" s="101">
        <v>228664.04</v>
      </c>
      <c r="F43" s="53">
        <v>67.1339280296134</v>
      </c>
      <c r="G43" s="53">
        <v>139.448849533776</v>
      </c>
    </row>
    <row r="44" spans="1:7" ht="25.5">
      <c r="A44" s="51" t="s">
        <v>203</v>
      </c>
      <c r="B44" s="52" t="s">
        <v>76</v>
      </c>
      <c r="C44" s="101">
        <v>17154</v>
      </c>
      <c r="D44" s="101">
        <v>17890</v>
      </c>
      <c r="E44" s="101">
        <v>124663.64</v>
      </c>
      <c r="F44" s="53">
        <v>105.452402004126</v>
      </c>
      <c r="G44" s="53">
        <v>193.178125920072</v>
      </c>
    </row>
    <row r="45" spans="1:7" ht="19.5" customHeight="1">
      <c r="A45" s="51" t="s">
        <v>204</v>
      </c>
      <c r="B45" s="52" t="s">
        <v>76</v>
      </c>
      <c r="C45" s="101">
        <v>19520</v>
      </c>
      <c r="D45" s="101">
        <v>17560</v>
      </c>
      <c r="E45" s="101">
        <v>121540.4</v>
      </c>
      <c r="F45" s="53">
        <v>114.996725605763</v>
      </c>
      <c r="G45" s="53">
        <v>213.964509541582</v>
      </c>
    </row>
    <row r="46" spans="1:7" ht="19.5" customHeight="1">
      <c r="A46" s="51" t="s">
        <v>127</v>
      </c>
      <c r="B46" s="52" t="s">
        <v>76</v>
      </c>
      <c r="C46" s="101">
        <v>569.108770543963</v>
      </c>
      <c r="D46" s="101">
        <v>569.108770543963</v>
      </c>
      <c r="E46" s="101">
        <v>5635.33827485573</v>
      </c>
      <c r="F46" s="53">
        <v>97.6095617529881</v>
      </c>
      <c r="G46" s="53">
        <v>96.1553705905668</v>
      </c>
    </row>
    <row r="47" spans="1:7" ht="33" customHeight="1">
      <c r="A47" s="51" t="s">
        <v>128</v>
      </c>
      <c r="B47" s="52" t="s">
        <v>76</v>
      </c>
      <c r="C47" s="101">
        <v>11140.9288035734</v>
      </c>
      <c r="D47" s="101">
        <v>11143.3597284706</v>
      </c>
      <c r="E47" s="101">
        <v>106642.244312451</v>
      </c>
      <c r="F47" s="53">
        <v>89.4875549048316</v>
      </c>
      <c r="G47" s="53">
        <v>87.5419061302682</v>
      </c>
    </row>
    <row r="48" spans="1:7" ht="19.5" customHeight="1">
      <c r="A48" s="51" t="s">
        <v>129</v>
      </c>
      <c r="B48" s="52" t="s">
        <v>159</v>
      </c>
      <c r="C48" s="101">
        <v>26.0369186465083</v>
      </c>
      <c r="D48" s="101">
        <v>26.2553491720662</v>
      </c>
      <c r="E48" s="101">
        <v>260.609460043197</v>
      </c>
      <c r="F48" s="53">
        <v>110.477941176471</v>
      </c>
      <c r="G48" s="53">
        <v>104.178127046496</v>
      </c>
    </row>
    <row r="49" spans="1:7" ht="19.5" customHeight="1">
      <c r="A49" s="51" t="s">
        <v>187</v>
      </c>
      <c r="B49" s="52" t="s">
        <v>76</v>
      </c>
      <c r="C49" s="101">
        <v>74.7407932011331</v>
      </c>
      <c r="D49" s="101">
        <v>74.9838526912181</v>
      </c>
      <c r="E49" s="101">
        <v>751.23611898017</v>
      </c>
      <c r="F49" s="53">
        <v>98.72</v>
      </c>
      <c r="G49" s="53">
        <v>100.873041775457</v>
      </c>
    </row>
    <row r="50" spans="1:7" ht="25.5">
      <c r="A50" s="51" t="s">
        <v>130</v>
      </c>
      <c r="B50" s="52" t="s">
        <v>76</v>
      </c>
      <c r="C50" s="101">
        <v>82.350588886254</v>
      </c>
      <c r="D50" s="101">
        <v>85.5623903248755</v>
      </c>
      <c r="E50" s="101">
        <v>820.512489921745</v>
      </c>
      <c r="F50" s="53">
        <v>100.301204819277</v>
      </c>
      <c r="G50" s="53">
        <v>101.566426004262</v>
      </c>
    </row>
    <row r="51" spans="1:7" ht="19.5" customHeight="1">
      <c r="A51" s="51" t="s">
        <v>131</v>
      </c>
      <c r="B51" s="52" t="s">
        <v>160</v>
      </c>
      <c r="C51" s="101">
        <v>1014.97424285165</v>
      </c>
      <c r="D51" s="118">
        <v>1056.19560627431</v>
      </c>
      <c r="E51" s="101">
        <v>9836.1830850109</v>
      </c>
      <c r="F51" s="53">
        <v>56.3205907906169</v>
      </c>
      <c r="G51" s="53">
        <v>53.1781545914997</v>
      </c>
    </row>
    <row r="52" spans="1:7" ht="25.5">
      <c r="A52" s="51" t="s">
        <v>132</v>
      </c>
      <c r="B52" s="52" t="s">
        <v>160</v>
      </c>
      <c r="C52" s="101">
        <v>37942.2575251885</v>
      </c>
      <c r="D52" s="101">
        <v>40157.6739015999</v>
      </c>
      <c r="E52" s="101">
        <v>392174.728052692</v>
      </c>
      <c r="F52" s="53">
        <v>117.183302576561</v>
      </c>
      <c r="G52" s="53">
        <v>116.191798707293</v>
      </c>
    </row>
    <row r="53" spans="1:7" ht="19.5" customHeight="1">
      <c r="A53" s="51" t="s">
        <v>87</v>
      </c>
      <c r="B53" s="52" t="s">
        <v>76</v>
      </c>
      <c r="C53" s="101">
        <v>576045</v>
      </c>
      <c r="D53" s="101">
        <v>595000</v>
      </c>
      <c r="E53" s="101">
        <v>5660424</v>
      </c>
      <c r="F53" s="53">
        <v>113.901757341399</v>
      </c>
      <c r="G53" s="53">
        <v>98.8271872432388</v>
      </c>
    </row>
    <row r="54" spans="1:7" ht="19.5" customHeight="1">
      <c r="A54" s="51" t="s">
        <v>88</v>
      </c>
      <c r="B54" s="52" t="s">
        <v>76</v>
      </c>
      <c r="C54" s="101">
        <v>1311719.26229508</v>
      </c>
      <c r="D54" s="101">
        <v>1386526.63934426</v>
      </c>
      <c r="E54" s="101">
        <v>12526896.5163934</v>
      </c>
      <c r="F54" s="53">
        <v>114.951853160634</v>
      </c>
      <c r="G54" s="53">
        <v>105.337274827458</v>
      </c>
    </row>
    <row r="55" spans="1:7" ht="19.5" customHeight="1">
      <c r="A55" s="51" t="s">
        <v>133</v>
      </c>
      <c r="B55" s="52" t="s">
        <v>76</v>
      </c>
      <c r="C55" s="101">
        <v>62</v>
      </c>
      <c r="D55" s="101">
        <v>70</v>
      </c>
      <c r="E55" s="101">
        <v>550</v>
      </c>
      <c r="F55" s="53">
        <v>112.903225806452</v>
      </c>
      <c r="G55" s="53">
        <v>106.796116504854</v>
      </c>
    </row>
    <row r="56" spans="1:7" ht="19.5" customHeight="1">
      <c r="A56" s="51" t="s">
        <v>134</v>
      </c>
      <c r="B56" s="52" t="s">
        <v>78</v>
      </c>
      <c r="C56" s="101">
        <v>1467.62225430186</v>
      </c>
      <c r="D56" s="101">
        <v>1367.85289034076</v>
      </c>
      <c r="E56" s="101">
        <v>12472.3620310203</v>
      </c>
      <c r="F56" s="53">
        <v>125.853921965708</v>
      </c>
      <c r="G56" s="53">
        <v>119.095790533424</v>
      </c>
    </row>
    <row r="57" spans="1:7" ht="26.25" customHeight="1">
      <c r="A57" s="51" t="s">
        <v>135</v>
      </c>
      <c r="B57" s="52" t="s">
        <v>76</v>
      </c>
      <c r="C57" s="101">
        <v>1952.9994728462</v>
      </c>
      <c r="D57" s="101">
        <v>1977.29591617179</v>
      </c>
      <c r="E57" s="101">
        <v>18162.0852160255</v>
      </c>
      <c r="F57" s="53">
        <v>116.666666666667</v>
      </c>
      <c r="G57" s="53">
        <v>114.454831762787</v>
      </c>
    </row>
    <row r="58" spans="1:7" ht="19.5" customHeight="1">
      <c r="A58" s="51" t="s">
        <v>136</v>
      </c>
      <c r="B58" s="52" t="s">
        <v>89</v>
      </c>
      <c r="C58" s="101">
        <v>39609.042510741</v>
      </c>
      <c r="D58" s="101">
        <v>40474.297755896</v>
      </c>
      <c r="E58" s="101">
        <v>388492.04826022</v>
      </c>
      <c r="F58" s="53">
        <v>100.809335591944</v>
      </c>
      <c r="G58" s="53">
        <v>99.0835501590055</v>
      </c>
    </row>
    <row r="59" spans="1:7" ht="19.5" customHeight="1">
      <c r="A59" s="51" t="s">
        <v>137</v>
      </c>
      <c r="B59" s="52" t="s">
        <v>85</v>
      </c>
      <c r="C59" s="101">
        <v>55.2</v>
      </c>
      <c r="D59" s="101">
        <v>48.7</v>
      </c>
      <c r="E59" s="101">
        <v>863.1</v>
      </c>
      <c r="F59" s="53">
        <v>39.9180327868852</v>
      </c>
      <c r="G59" s="53">
        <v>41.5631320427622</v>
      </c>
    </row>
    <row r="60" spans="1:7" ht="25.5">
      <c r="A60" s="51" t="s">
        <v>138</v>
      </c>
      <c r="B60" s="52" t="s">
        <v>161</v>
      </c>
      <c r="C60" s="101">
        <v>37.375</v>
      </c>
      <c r="D60" s="101">
        <v>38.8125</v>
      </c>
      <c r="E60" s="101">
        <v>303.3125</v>
      </c>
      <c r="F60" s="53">
        <v>142.105263157895</v>
      </c>
      <c r="G60" s="53">
        <v>107.65306122449</v>
      </c>
    </row>
    <row r="61" spans="1:7" ht="25.5">
      <c r="A61" s="51" t="s">
        <v>139</v>
      </c>
      <c r="B61" s="52" t="s">
        <v>161</v>
      </c>
      <c r="C61" s="101">
        <v>11</v>
      </c>
      <c r="D61" s="101">
        <v>15</v>
      </c>
      <c r="E61" s="101">
        <v>137</v>
      </c>
      <c r="F61" s="53">
        <v>115.384615384615</v>
      </c>
      <c r="G61" s="53">
        <v>133.009708737864</v>
      </c>
    </row>
    <row r="62" spans="1:7" ht="19.5" customHeight="1">
      <c r="A62" s="51" t="s">
        <v>140</v>
      </c>
      <c r="B62" s="52" t="s">
        <v>161</v>
      </c>
      <c r="C62" s="101">
        <v>10.2307692307692</v>
      </c>
      <c r="D62" s="101">
        <v>8.76923076923078</v>
      </c>
      <c r="E62" s="101">
        <v>84.7692307692308</v>
      </c>
      <c r="F62" s="53">
        <v>120</v>
      </c>
      <c r="G62" s="53">
        <v>96.6666666666667</v>
      </c>
    </row>
    <row r="63" spans="1:7" ht="38.25">
      <c r="A63" s="51" t="s">
        <v>141</v>
      </c>
      <c r="B63" s="52" t="s">
        <v>90</v>
      </c>
      <c r="C63" s="101">
        <v>26</v>
      </c>
      <c r="D63" s="101">
        <v>75</v>
      </c>
      <c r="E63" s="101">
        <v>646</v>
      </c>
      <c r="F63" s="53">
        <v>52.0833333333333</v>
      </c>
      <c r="G63" s="53">
        <v>75.8215962441315</v>
      </c>
    </row>
    <row r="64" spans="1:7" ht="38.25">
      <c r="A64" s="51" t="s">
        <v>142</v>
      </c>
      <c r="B64" s="52" t="s">
        <v>90</v>
      </c>
      <c r="C64" s="101">
        <v>2</v>
      </c>
      <c r="D64" s="101">
        <v>0</v>
      </c>
      <c r="E64" s="101">
        <v>293</v>
      </c>
      <c r="F64" s="53">
        <v>0</v>
      </c>
      <c r="G64" s="53">
        <v>55.3875236294896</v>
      </c>
    </row>
    <row r="65" spans="1:7" ht="25.5">
      <c r="A65" s="51" t="s">
        <v>143</v>
      </c>
      <c r="B65" s="52" t="s">
        <v>78</v>
      </c>
      <c r="C65" s="101">
        <v>626.836434867777</v>
      </c>
      <c r="D65" s="101">
        <v>616.559013505578</v>
      </c>
      <c r="E65" s="101">
        <v>6149.77848164965</v>
      </c>
      <c r="F65" s="53">
        <v>98.2737265120376</v>
      </c>
      <c r="G65" s="53">
        <v>99.0151598752472</v>
      </c>
    </row>
    <row r="66" spans="1:7" ht="18.75" customHeight="1">
      <c r="A66" s="51" t="s">
        <v>144</v>
      </c>
      <c r="B66" s="52" t="s">
        <v>78</v>
      </c>
      <c r="C66" s="101">
        <v>422.135161606268</v>
      </c>
      <c r="D66" s="101">
        <v>440.399295361127</v>
      </c>
      <c r="E66" s="101">
        <v>3898.45605195092</v>
      </c>
      <c r="F66" s="53">
        <v>114.023177969007</v>
      </c>
      <c r="G66" s="53">
        <v>115.180403929547</v>
      </c>
    </row>
    <row r="67" spans="1:7" ht="29.25" customHeight="1">
      <c r="A67" s="51" t="s">
        <v>145</v>
      </c>
      <c r="B67" s="52" t="s">
        <v>90</v>
      </c>
      <c r="C67" s="101">
        <v>186</v>
      </c>
      <c r="D67" s="101">
        <v>185</v>
      </c>
      <c r="E67" s="101">
        <v>1820</v>
      </c>
      <c r="F67" s="53">
        <v>98.4042553191489</v>
      </c>
      <c r="G67" s="53">
        <v>97.3262032085562</v>
      </c>
    </row>
    <row r="68" spans="1:7" ht="19.5" customHeight="1">
      <c r="A68" s="51" t="s">
        <v>146</v>
      </c>
      <c r="B68" s="52" t="s">
        <v>90</v>
      </c>
      <c r="C68" s="101">
        <v>1299.36334144363</v>
      </c>
      <c r="D68" s="101">
        <v>1281.06244931062</v>
      </c>
      <c r="E68" s="101">
        <v>10431.5085158151</v>
      </c>
      <c r="F68" s="53">
        <v>134.615384615385</v>
      </c>
      <c r="G68" s="53">
        <v>110.358180058083</v>
      </c>
    </row>
    <row r="69" spans="1:7" ht="19.5" customHeight="1">
      <c r="A69" s="51" t="s">
        <v>147</v>
      </c>
      <c r="B69" s="52" t="s">
        <v>90</v>
      </c>
      <c r="C69" s="101">
        <v>4964.37149817296</v>
      </c>
      <c r="D69" s="101">
        <v>4678.46528623629</v>
      </c>
      <c r="E69" s="101">
        <v>43717.6589524969</v>
      </c>
      <c r="F69" s="53">
        <v>111.801242236025</v>
      </c>
      <c r="G69" s="53">
        <v>99.8812351543943</v>
      </c>
    </row>
    <row r="70" spans="1:7" ht="19.5" customHeight="1">
      <c r="A70" s="51" t="s">
        <v>148</v>
      </c>
      <c r="B70" s="52" t="s">
        <v>90</v>
      </c>
      <c r="C70" s="101">
        <v>509.115987460815</v>
      </c>
      <c r="D70" s="101">
        <v>509.115987460815</v>
      </c>
      <c r="E70" s="101">
        <v>5177.2789968652</v>
      </c>
      <c r="F70" s="53">
        <v>95.260663507109</v>
      </c>
      <c r="G70" s="53">
        <v>97.3333333333333</v>
      </c>
    </row>
    <row r="71" spans="1:7" ht="19.5" customHeight="1">
      <c r="A71" s="51" t="s">
        <v>149</v>
      </c>
      <c r="B71" s="52" t="s">
        <v>90</v>
      </c>
      <c r="C71" s="101">
        <v>12702.6550142196</v>
      </c>
      <c r="D71" s="101">
        <v>12530.3074336246</v>
      </c>
      <c r="E71" s="101">
        <v>121715.691362381</v>
      </c>
      <c r="F71" s="53">
        <v>86.1342694164107</v>
      </c>
      <c r="G71" s="53">
        <v>80.2998399730481</v>
      </c>
    </row>
    <row r="72" spans="1:7" ht="19.5" customHeight="1">
      <c r="A72" s="51" t="s">
        <v>150</v>
      </c>
      <c r="B72" s="52" t="s">
        <v>91</v>
      </c>
      <c r="C72" s="101">
        <v>99865.1200116146</v>
      </c>
      <c r="D72" s="101">
        <v>91306.6439213836</v>
      </c>
      <c r="E72" s="101">
        <v>942993.713536468</v>
      </c>
      <c r="F72" s="53">
        <v>89.1689454286054</v>
      </c>
      <c r="G72" s="53">
        <v>75.8930197126105</v>
      </c>
    </row>
    <row r="73" spans="1:7" ht="25.5">
      <c r="A73" s="51" t="s">
        <v>151</v>
      </c>
      <c r="B73" s="52" t="s">
        <v>78</v>
      </c>
      <c r="C73" s="101">
        <v>681.404408670254</v>
      </c>
      <c r="D73" s="101">
        <v>702.315480345617</v>
      </c>
      <c r="E73" s="101">
        <v>6997.7795949293</v>
      </c>
      <c r="F73" s="53">
        <v>102.520948159381</v>
      </c>
      <c r="G73" s="53">
        <v>101.22347206273</v>
      </c>
    </row>
    <row r="74" spans="1:7" ht="25.5">
      <c r="A74" s="51" t="s">
        <v>152</v>
      </c>
      <c r="B74" s="52" t="s">
        <v>78</v>
      </c>
      <c r="C74" s="101">
        <v>1167.5446182876</v>
      </c>
      <c r="D74" s="101">
        <v>1187.10691823899</v>
      </c>
      <c r="E74" s="101">
        <v>11327.5812103041</v>
      </c>
      <c r="F74" s="53">
        <v>110.571282702542</v>
      </c>
      <c r="G74" s="53">
        <v>105.442532614855</v>
      </c>
    </row>
    <row r="75" spans="1:7" ht="19.5" customHeight="1">
      <c r="A75" s="51" t="s">
        <v>153</v>
      </c>
      <c r="B75" s="52" t="s">
        <v>78</v>
      </c>
      <c r="C75" s="101">
        <v>17790.6966265329</v>
      </c>
      <c r="D75" s="101">
        <v>17789.297986861</v>
      </c>
      <c r="E75" s="101">
        <v>174531.88269355</v>
      </c>
      <c r="F75" s="53">
        <v>96.2515286512928</v>
      </c>
      <c r="G75" s="53">
        <v>101.274503791573</v>
      </c>
    </row>
    <row r="76" spans="1:7" ht="19.5" customHeight="1">
      <c r="A76" s="51" t="s">
        <v>92</v>
      </c>
      <c r="B76" s="52" t="s">
        <v>93</v>
      </c>
      <c r="C76" s="101">
        <v>333.062990856756</v>
      </c>
      <c r="D76" s="101">
        <v>440.387402641382</v>
      </c>
      <c r="E76" s="101">
        <v>3970.52281341009</v>
      </c>
      <c r="F76" s="53">
        <v>125.674787923795</v>
      </c>
      <c r="G76" s="53">
        <v>112.785266096727</v>
      </c>
    </row>
    <row r="77" spans="1:7" ht="19.5" customHeight="1">
      <c r="A77" s="51" t="s">
        <v>94</v>
      </c>
      <c r="B77" s="52" t="s">
        <v>93</v>
      </c>
      <c r="C77" s="101">
        <v>433.845674418604</v>
      </c>
      <c r="D77" s="101">
        <v>429.957364341085</v>
      </c>
      <c r="E77" s="101">
        <v>4205.02575193798</v>
      </c>
      <c r="F77" s="53">
        <v>110.370735987715</v>
      </c>
      <c r="G77" s="53">
        <v>110.428530552018</v>
      </c>
    </row>
    <row r="78" spans="1:7" ht="19.5" customHeight="1">
      <c r="A78" s="51" t="s">
        <v>95</v>
      </c>
      <c r="B78" s="52" t="s">
        <v>96</v>
      </c>
      <c r="C78" s="101">
        <v>3543.92934143668</v>
      </c>
      <c r="D78" s="101">
        <v>3516.83814884926</v>
      </c>
      <c r="E78" s="101">
        <v>33715.8922148052</v>
      </c>
      <c r="F78" s="53">
        <v>113.210594315245</v>
      </c>
      <c r="G78" s="53">
        <v>103.691780914916</v>
      </c>
    </row>
    <row r="79" spans="1:7" ht="19.5" customHeight="1">
      <c r="A79" s="51" t="s">
        <v>154</v>
      </c>
      <c r="B79" s="52" t="s">
        <v>78</v>
      </c>
      <c r="C79" s="101">
        <v>2550.68248779691</v>
      </c>
      <c r="D79" s="101">
        <v>2733.88644120672</v>
      </c>
      <c r="E79" s="101">
        <v>32775.1502440512</v>
      </c>
      <c r="F79" s="53">
        <v>91.9261627519508</v>
      </c>
      <c r="G79" s="53">
        <v>109.924486325559</v>
      </c>
    </row>
    <row r="80" spans="1:2" ht="12.75">
      <c r="A80" s="32"/>
      <c r="B80" s="56"/>
    </row>
  </sheetData>
  <sheetProtection/>
  <mergeCells count="1">
    <mergeCell ref="A1:G1"/>
  </mergeCells>
  <printOptions/>
  <pageMargins left="0.7086614173228347" right="0.5118110236220472" top="0.7086614173228347" bottom="0.5905511811023623"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23"/>
  <sheetViews>
    <sheetView zoomScalePageLayoutView="0" workbookViewId="0" topLeftCell="A1">
      <selection activeCell="C4" sqref="C4"/>
    </sheetView>
  </sheetViews>
  <sheetFormatPr defaultColWidth="9.140625" defaultRowHeight="12.75"/>
  <cols>
    <col min="1" max="1" width="2.421875" style="7" customWidth="1"/>
    <col min="2" max="2" width="39.57421875" style="7" customWidth="1"/>
    <col min="3" max="3" width="10.57421875" style="7" customWidth="1"/>
    <col min="4" max="4" width="9.28125" style="7" customWidth="1"/>
    <col min="5" max="5" width="10.57421875" style="7" customWidth="1"/>
    <col min="6" max="6" width="10.140625" style="7" customWidth="1"/>
    <col min="7" max="8" width="9.28125" style="7" customWidth="1"/>
    <col min="9" max="16384" width="9.140625" style="7" customWidth="1"/>
  </cols>
  <sheetData>
    <row r="1" spans="1:8" s="8" customFormat="1" ht="24" customHeight="1">
      <c r="A1" s="177" t="s">
        <v>192</v>
      </c>
      <c r="B1" s="177"/>
      <c r="C1" s="177"/>
      <c r="D1" s="177"/>
      <c r="E1" s="177"/>
      <c r="F1" s="177"/>
      <c r="G1" s="177"/>
      <c r="H1" s="177"/>
    </row>
    <row r="2" spans="1:8" s="8" customFormat="1" ht="19.5" customHeight="1">
      <c r="A2" s="178"/>
      <c r="B2" s="178"/>
      <c r="C2" s="178"/>
      <c r="D2" s="178"/>
      <c r="E2" s="178"/>
      <c r="F2" s="178"/>
      <c r="G2" s="178"/>
      <c r="H2" s="178"/>
    </row>
    <row r="3" spans="1:7" ht="19.5" customHeight="1">
      <c r="A3" s="21"/>
      <c r="B3" s="21"/>
      <c r="C3" s="21"/>
      <c r="D3" s="21"/>
      <c r="E3" s="21"/>
      <c r="F3" s="21"/>
      <c r="G3" s="22"/>
    </row>
    <row r="4" spans="1:8" ht="89.25" customHeight="1">
      <c r="A4" s="58"/>
      <c r="B4" s="58"/>
      <c r="C4" s="105" t="s">
        <v>250</v>
      </c>
      <c r="D4" s="105" t="s">
        <v>251</v>
      </c>
      <c r="E4" s="105" t="s">
        <v>252</v>
      </c>
      <c r="F4" s="105" t="s">
        <v>253</v>
      </c>
      <c r="G4" s="105" t="s">
        <v>254</v>
      </c>
      <c r="H4" s="105" t="s">
        <v>255</v>
      </c>
    </row>
    <row r="5" spans="1:8" ht="22.5" customHeight="1">
      <c r="A5" s="22"/>
      <c r="B5" s="22"/>
      <c r="C5" s="22"/>
      <c r="D5" s="22"/>
      <c r="E5" s="22"/>
      <c r="F5" s="22"/>
      <c r="G5" s="22"/>
      <c r="H5" s="5"/>
    </row>
    <row r="6" spans="1:11" ht="22.5" customHeight="1">
      <c r="A6" s="59" t="s">
        <v>0</v>
      </c>
      <c r="B6" s="59"/>
      <c r="C6" s="122">
        <f>SUM(C7,C14,C19)</f>
        <v>7806139</v>
      </c>
      <c r="D6" s="122">
        <f>SUM(D7,D14,D19)</f>
        <v>670043</v>
      </c>
      <c r="E6" s="122">
        <f>SUM(E7,E14,E19)</f>
        <v>700442</v>
      </c>
      <c r="F6" s="122">
        <f>SUM(F7,F14,F19)</f>
        <v>6267709</v>
      </c>
      <c r="G6" s="123">
        <v>120.9284900383274</v>
      </c>
      <c r="H6" s="123">
        <v>122.91968194722602</v>
      </c>
      <c r="K6" s="174"/>
    </row>
    <row r="7" spans="1:8" ht="22.5" customHeight="1">
      <c r="A7" s="59" t="s">
        <v>25</v>
      </c>
      <c r="B7" s="60"/>
      <c r="C7" s="122">
        <f>SUM(C8,C10:C13)</f>
        <v>3308384</v>
      </c>
      <c r="D7" s="122">
        <f>SUM(D8,D10:D13)</f>
        <v>297405</v>
      </c>
      <c r="E7" s="122">
        <f>SUM(E8,E10:E13)</f>
        <v>304031</v>
      </c>
      <c r="F7" s="122">
        <f>SUM(F8,F10:F13)</f>
        <v>2801632</v>
      </c>
      <c r="G7" s="123">
        <v>110.90355292916027</v>
      </c>
      <c r="H7" s="123">
        <v>116.12303695410961</v>
      </c>
    </row>
    <row r="8" spans="1:8" ht="22.5" customHeight="1">
      <c r="A8" s="60"/>
      <c r="B8" s="127" t="s">
        <v>54</v>
      </c>
      <c r="C8" s="125">
        <v>1946350</v>
      </c>
      <c r="D8" s="125">
        <v>175540</v>
      </c>
      <c r="E8" s="125">
        <v>177109</v>
      </c>
      <c r="F8" s="125">
        <v>1636926</v>
      </c>
      <c r="G8" s="126">
        <v>119.41005933117583</v>
      </c>
      <c r="H8" s="126">
        <v>123.16048453840945</v>
      </c>
    </row>
    <row r="9" spans="1:11" ht="22.5" customHeight="1">
      <c r="A9" s="60"/>
      <c r="B9" s="128" t="s">
        <v>55</v>
      </c>
      <c r="C9" s="124">
        <v>1150000</v>
      </c>
      <c r="D9" s="124">
        <v>98079</v>
      </c>
      <c r="E9" s="124">
        <v>98225</v>
      </c>
      <c r="F9" s="124">
        <v>921307</v>
      </c>
      <c r="G9" s="126">
        <v>105.07595207531023</v>
      </c>
      <c r="H9" s="126">
        <v>109.83212371487974</v>
      </c>
      <c r="K9" s="110"/>
    </row>
    <row r="10" spans="1:11" ht="22.5" customHeight="1">
      <c r="A10" s="60"/>
      <c r="B10" s="127" t="s">
        <v>56</v>
      </c>
      <c r="C10" s="125">
        <v>881780</v>
      </c>
      <c r="D10" s="125">
        <v>76295</v>
      </c>
      <c r="E10" s="125">
        <v>79327</v>
      </c>
      <c r="F10" s="125">
        <v>745025</v>
      </c>
      <c r="G10" s="126">
        <v>100.35041113219481</v>
      </c>
      <c r="H10" s="126">
        <v>105.26386433991881</v>
      </c>
      <c r="K10" s="110"/>
    </row>
    <row r="11" spans="1:11" ht="22.5" customHeight="1">
      <c r="A11" s="60"/>
      <c r="B11" s="127" t="s">
        <v>57</v>
      </c>
      <c r="C11" s="125">
        <v>468254</v>
      </c>
      <c r="D11" s="125">
        <v>44570</v>
      </c>
      <c r="E11" s="125">
        <v>46595</v>
      </c>
      <c r="F11" s="125">
        <v>409686</v>
      </c>
      <c r="G11" s="126">
        <v>101.80249071444179</v>
      </c>
      <c r="H11" s="126">
        <v>111.99971568541685</v>
      </c>
      <c r="K11" s="110"/>
    </row>
    <row r="12" spans="1:11" ht="22.5" customHeight="1">
      <c r="A12" s="60"/>
      <c r="B12" s="127" t="s">
        <v>58</v>
      </c>
      <c r="C12" s="125">
        <v>12000</v>
      </c>
      <c r="D12" s="125">
        <v>1000</v>
      </c>
      <c r="E12" s="125">
        <v>1000</v>
      </c>
      <c r="F12" s="125">
        <v>9995</v>
      </c>
      <c r="G12" s="126">
        <v>100</v>
      </c>
      <c r="H12" s="126">
        <v>100.1503006012024</v>
      </c>
      <c r="K12" s="110"/>
    </row>
    <row r="13" spans="1:11" ht="22.5" customHeight="1">
      <c r="A13" s="60"/>
      <c r="B13" s="127" t="s">
        <v>59</v>
      </c>
      <c r="C13" s="125">
        <v>0</v>
      </c>
      <c r="D13" s="125">
        <v>0</v>
      </c>
      <c r="E13" s="125">
        <v>0</v>
      </c>
      <c r="F13" s="125">
        <v>0</v>
      </c>
      <c r="G13" s="126">
        <v>0</v>
      </c>
      <c r="H13" s="126">
        <v>0</v>
      </c>
      <c r="K13" s="110"/>
    </row>
    <row r="14" spans="1:11" ht="22.5" customHeight="1">
      <c r="A14" s="59" t="s">
        <v>27</v>
      </c>
      <c r="B14" s="61"/>
      <c r="C14" s="122">
        <f>SUM(C15,C17:C18)</f>
        <v>2475275</v>
      </c>
      <c r="D14" s="122">
        <f>SUM(D15,D17:D18)</f>
        <v>191935</v>
      </c>
      <c r="E14" s="122">
        <f>SUM(E15,E17:E18)</f>
        <v>208479</v>
      </c>
      <c r="F14" s="122">
        <f>SUM(F15,F17:F18)</f>
        <v>1821956</v>
      </c>
      <c r="G14" s="123">
        <v>129.22519060311163</v>
      </c>
      <c r="H14" s="123">
        <v>127.75193928901733</v>
      </c>
      <c r="K14" s="110"/>
    </row>
    <row r="15" spans="1:11" ht="22.5" customHeight="1">
      <c r="A15" s="59"/>
      <c r="B15" s="127" t="s">
        <v>60</v>
      </c>
      <c r="C15" s="125">
        <v>1912440</v>
      </c>
      <c r="D15" s="125">
        <v>143525</v>
      </c>
      <c r="E15" s="125">
        <v>151929</v>
      </c>
      <c r="F15" s="125">
        <v>1336857</v>
      </c>
      <c r="G15" s="126">
        <v>144.36431014823262</v>
      </c>
      <c r="H15" s="126">
        <v>139.62157149034033</v>
      </c>
      <c r="K15" s="110"/>
    </row>
    <row r="16" spans="1:11" ht="22.5" customHeight="1">
      <c r="A16" s="59"/>
      <c r="B16" s="128" t="s">
        <v>55</v>
      </c>
      <c r="C16" s="124">
        <v>1550000</v>
      </c>
      <c r="D16" s="124">
        <v>93160</v>
      </c>
      <c r="E16" s="124">
        <v>93376</v>
      </c>
      <c r="F16" s="124">
        <v>890599</v>
      </c>
      <c r="G16" s="126">
        <v>144.7465509223376</v>
      </c>
      <c r="H16" s="126">
        <v>142.3341484074092</v>
      </c>
      <c r="K16" s="110"/>
    </row>
    <row r="17" spans="1:11" ht="22.5" customHeight="1">
      <c r="A17" s="59"/>
      <c r="B17" s="127" t="s">
        <v>61</v>
      </c>
      <c r="C17" s="125">
        <v>562835</v>
      </c>
      <c r="D17" s="125">
        <v>48410</v>
      </c>
      <c r="E17" s="125">
        <v>56550</v>
      </c>
      <c r="F17" s="125">
        <v>485099</v>
      </c>
      <c r="G17" s="126">
        <v>100.82011053663756</v>
      </c>
      <c r="H17" s="126">
        <v>103.50302231155094</v>
      </c>
      <c r="K17" s="110"/>
    </row>
    <row r="18" spans="1:11" ht="22.5" customHeight="1">
      <c r="A18" s="5"/>
      <c r="B18" s="127" t="s">
        <v>62</v>
      </c>
      <c r="C18" s="125">
        <v>0</v>
      </c>
      <c r="D18" s="125">
        <v>0</v>
      </c>
      <c r="E18" s="125">
        <v>0</v>
      </c>
      <c r="F18" s="125">
        <v>0</v>
      </c>
      <c r="G18" s="126">
        <v>0</v>
      </c>
      <c r="H18" s="126">
        <v>0</v>
      </c>
      <c r="K18" s="110"/>
    </row>
    <row r="19" spans="1:11" ht="22.5" customHeight="1">
      <c r="A19" s="59" t="s">
        <v>26</v>
      </c>
      <c r="B19" s="61"/>
      <c r="C19" s="122">
        <f>SUM(C20,C22:C23)</f>
        <v>2022480</v>
      </c>
      <c r="D19" s="122">
        <f>SUM(D20,D22:D23)</f>
        <v>180703</v>
      </c>
      <c r="E19" s="122">
        <f>SUM(E20,E22:E23)</f>
        <v>187932</v>
      </c>
      <c r="F19" s="122">
        <f>SUM(F20,F22:F23)</f>
        <v>1644121</v>
      </c>
      <c r="G19" s="123">
        <v>130.7353043478261</v>
      </c>
      <c r="H19" s="123">
        <v>130.4630143943121</v>
      </c>
      <c r="K19" s="110"/>
    </row>
    <row r="20" spans="1:11" ht="22.5" customHeight="1">
      <c r="A20" s="62"/>
      <c r="B20" s="127" t="s">
        <v>63</v>
      </c>
      <c r="C20" s="125">
        <v>1590970</v>
      </c>
      <c r="D20" s="125">
        <v>131933</v>
      </c>
      <c r="E20" s="125">
        <v>138650</v>
      </c>
      <c r="F20" s="125">
        <v>1223728</v>
      </c>
      <c r="G20" s="126">
        <v>141.91402251791197</v>
      </c>
      <c r="H20" s="126">
        <v>140.44465663748502</v>
      </c>
      <c r="K20" s="110"/>
    </row>
    <row r="21" spans="1:11" ht="22.5" customHeight="1">
      <c r="A21" s="62"/>
      <c r="B21" s="128" t="s">
        <v>55</v>
      </c>
      <c r="C21" s="124">
        <v>1300000</v>
      </c>
      <c r="D21" s="124">
        <v>93550</v>
      </c>
      <c r="E21" s="124">
        <v>96610</v>
      </c>
      <c r="F21" s="124">
        <v>840804</v>
      </c>
      <c r="G21" s="126">
        <v>143.35954889449474</v>
      </c>
      <c r="H21" s="126">
        <v>142.4403466122297</v>
      </c>
      <c r="K21" s="110"/>
    </row>
    <row r="22" spans="1:11" ht="22.5" customHeight="1">
      <c r="A22" s="59"/>
      <c r="B22" s="127" t="s">
        <v>64</v>
      </c>
      <c r="C22" s="125">
        <v>431510</v>
      </c>
      <c r="D22" s="125">
        <v>48770</v>
      </c>
      <c r="E22" s="125">
        <v>49282</v>
      </c>
      <c r="F22" s="125">
        <v>420393</v>
      </c>
      <c r="G22" s="126">
        <v>107.0184581976113</v>
      </c>
      <c r="H22" s="126">
        <v>108.09908047395705</v>
      </c>
      <c r="K22" s="110"/>
    </row>
    <row r="23" spans="1:8" ht="22.5" customHeight="1">
      <c r="A23" s="5"/>
      <c r="B23" s="127" t="s">
        <v>62</v>
      </c>
      <c r="C23" s="125">
        <v>0</v>
      </c>
      <c r="D23" s="125">
        <v>0</v>
      </c>
      <c r="E23" s="125">
        <v>0</v>
      </c>
      <c r="F23" s="125">
        <v>0</v>
      </c>
      <c r="G23" s="125">
        <v>0</v>
      </c>
      <c r="H23" s="126">
        <v>0</v>
      </c>
    </row>
  </sheetData>
  <sheetProtection/>
  <mergeCells count="2">
    <mergeCell ref="A1:H1"/>
    <mergeCell ref="A2:H2"/>
  </mergeCells>
  <printOptions/>
  <pageMargins left="0.31496062992125984" right="0.07874015748031496" top="0.9055118110236221" bottom="0.3937007874015748" header="0.31496062992125984" footer="0.196850393700787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21"/>
  <sheetViews>
    <sheetView zoomScalePageLayoutView="0" workbookViewId="0" topLeftCell="A1">
      <selection activeCell="C25" sqref="C25"/>
    </sheetView>
  </sheetViews>
  <sheetFormatPr defaultColWidth="9.140625" defaultRowHeight="12.75"/>
  <cols>
    <col min="1" max="1" width="2.00390625" style="7" customWidth="1"/>
    <col min="2" max="2" width="36.57421875" style="7" customWidth="1"/>
    <col min="3" max="5" width="11.140625" style="7" customWidth="1"/>
    <col min="6" max="6" width="10.140625" style="7" customWidth="1"/>
    <col min="7" max="7" width="11.140625" style="7" customWidth="1"/>
    <col min="8" max="8" width="9.140625" style="7" customWidth="1"/>
    <col min="9" max="9" width="10.28125" style="7" bestFit="1" customWidth="1"/>
    <col min="10" max="10" width="11.7109375" style="7" customWidth="1"/>
    <col min="11" max="11" width="13.57421875" style="7" customWidth="1"/>
    <col min="12" max="16384" width="9.140625" style="7" customWidth="1"/>
  </cols>
  <sheetData>
    <row r="1" spans="1:7" s="41" customFormat="1" ht="24" customHeight="1">
      <c r="A1" s="179" t="s">
        <v>193</v>
      </c>
      <c r="B1" s="179"/>
      <c r="C1" s="179"/>
      <c r="D1" s="179"/>
      <c r="E1" s="179"/>
      <c r="F1" s="179"/>
      <c r="G1" s="179"/>
    </row>
    <row r="2" spans="1:7" s="8" customFormat="1" ht="19.5" customHeight="1">
      <c r="A2" s="180"/>
      <c r="B2" s="180"/>
      <c r="C2" s="180"/>
      <c r="D2" s="180"/>
      <c r="E2" s="180"/>
      <c r="F2" s="180"/>
      <c r="G2" s="180"/>
    </row>
    <row r="3" spans="1:7" ht="19.5" customHeight="1">
      <c r="A3" s="1"/>
      <c r="B3" s="6"/>
      <c r="C3" s="6"/>
      <c r="D3" s="6"/>
      <c r="E3" s="6"/>
      <c r="F3" s="6"/>
      <c r="G3" s="6"/>
    </row>
    <row r="4" spans="1:7" ht="92.25" customHeight="1">
      <c r="A4" s="63"/>
      <c r="B4" s="64"/>
      <c r="C4" s="105" t="s">
        <v>256</v>
      </c>
      <c r="D4" s="105" t="s">
        <v>257</v>
      </c>
      <c r="E4" s="105" t="s">
        <v>258</v>
      </c>
      <c r="F4" s="105" t="s">
        <v>259</v>
      </c>
      <c r="G4" s="105" t="s">
        <v>260</v>
      </c>
    </row>
    <row r="5" spans="1:7" ht="22.5" customHeight="1">
      <c r="A5" s="181" t="s">
        <v>1</v>
      </c>
      <c r="B5" s="181"/>
      <c r="C5" s="47">
        <f>SUM(C7:C17)</f>
        <v>6700447</v>
      </c>
      <c r="D5" s="47">
        <f>SUM(D7:D17)</f>
        <v>7762511</v>
      </c>
      <c r="E5" s="47">
        <f>SUM(E7:E17)</f>
        <v>76049236</v>
      </c>
      <c r="F5" s="65">
        <f>D5/C5*100</f>
        <v>115.85064399434843</v>
      </c>
      <c r="G5" s="65">
        <v>115.17</v>
      </c>
    </row>
    <row r="6" spans="1:6" ht="22.5" customHeight="1">
      <c r="A6" s="66" t="s">
        <v>3</v>
      </c>
      <c r="B6" s="5"/>
      <c r="C6" s="39"/>
      <c r="D6" s="39"/>
      <c r="E6" s="39"/>
      <c r="F6" s="132"/>
    </row>
    <row r="7" spans="1:7" ht="22.5" customHeight="1">
      <c r="A7" s="5"/>
      <c r="B7" s="68" t="s">
        <v>20</v>
      </c>
      <c r="C7" s="45">
        <v>2236251</v>
      </c>
      <c r="D7" s="45">
        <v>2690514</v>
      </c>
      <c r="E7" s="45">
        <v>25084086</v>
      </c>
      <c r="F7" s="67">
        <v>120.31</v>
      </c>
      <c r="G7" s="67">
        <v>118.74</v>
      </c>
    </row>
    <row r="8" spans="1:7" ht="22.5" customHeight="1">
      <c r="A8" s="5"/>
      <c r="B8" s="68" t="s">
        <v>21</v>
      </c>
      <c r="C8" s="45">
        <v>390942</v>
      </c>
      <c r="D8" s="45">
        <v>403290</v>
      </c>
      <c r="E8" s="45">
        <v>4451713</v>
      </c>
      <c r="F8" s="67">
        <v>103.16</v>
      </c>
      <c r="G8" s="67">
        <v>110.78</v>
      </c>
    </row>
    <row r="9" spans="1:7" ht="22.5" customHeight="1">
      <c r="A9" s="5"/>
      <c r="B9" s="68" t="s">
        <v>19</v>
      </c>
      <c r="C9" s="45">
        <v>837985</v>
      </c>
      <c r="D9" s="45">
        <v>1018805</v>
      </c>
      <c r="E9" s="45">
        <v>10561214</v>
      </c>
      <c r="F9" s="67">
        <v>121.58</v>
      </c>
      <c r="G9" s="67">
        <v>117.17</v>
      </c>
    </row>
    <row r="10" spans="1:7" ht="22.5" customHeight="1">
      <c r="A10" s="5"/>
      <c r="B10" s="68" t="s">
        <v>48</v>
      </c>
      <c r="C10" s="45">
        <v>112876</v>
      </c>
      <c r="D10" s="45">
        <v>157467</v>
      </c>
      <c r="E10" s="45">
        <v>1455577</v>
      </c>
      <c r="F10" s="67">
        <v>139.5</v>
      </c>
      <c r="G10" s="67">
        <v>125.66</v>
      </c>
    </row>
    <row r="11" spans="1:7" ht="22.5" customHeight="1">
      <c r="A11" s="69"/>
      <c r="B11" s="68" t="s">
        <v>49</v>
      </c>
      <c r="C11" s="45">
        <v>393225</v>
      </c>
      <c r="D11" s="45">
        <v>528817</v>
      </c>
      <c r="E11" s="45">
        <v>4574609</v>
      </c>
      <c r="F11" s="67">
        <v>134.48</v>
      </c>
      <c r="G11" s="67">
        <v>118.98</v>
      </c>
    </row>
    <row r="12" spans="1:7" ht="22.5" customHeight="1">
      <c r="A12" s="70"/>
      <c r="B12" s="68" t="s">
        <v>50</v>
      </c>
      <c r="C12" s="45">
        <v>193415</v>
      </c>
      <c r="D12" s="45">
        <v>195565</v>
      </c>
      <c r="E12" s="45">
        <v>2315850</v>
      </c>
      <c r="F12" s="67">
        <v>101.11</v>
      </c>
      <c r="G12" s="67">
        <v>104.08</v>
      </c>
    </row>
    <row r="13" spans="1:7" ht="22.5" customHeight="1">
      <c r="A13" s="69"/>
      <c r="B13" s="68" t="s">
        <v>51</v>
      </c>
      <c r="C13" s="45">
        <v>450920</v>
      </c>
      <c r="D13" s="45">
        <v>484105</v>
      </c>
      <c r="E13" s="45">
        <v>5037613</v>
      </c>
      <c r="F13" s="67">
        <v>107.36</v>
      </c>
      <c r="G13" s="67">
        <v>110.34</v>
      </c>
    </row>
    <row r="14" spans="1:7" ht="22.5" customHeight="1">
      <c r="A14" s="70"/>
      <c r="B14" s="68" t="s">
        <v>52</v>
      </c>
      <c r="C14" s="45">
        <v>1117002</v>
      </c>
      <c r="D14" s="45">
        <v>1156969</v>
      </c>
      <c r="E14" s="45">
        <v>11691180</v>
      </c>
      <c r="F14" s="67">
        <v>103.58</v>
      </c>
      <c r="G14" s="67">
        <v>102.89</v>
      </c>
    </row>
    <row r="15" spans="1:7" ht="22.5" customHeight="1">
      <c r="A15" s="69"/>
      <c r="B15" s="68" t="s">
        <v>53</v>
      </c>
      <c r="C15" s="45">
        <v>84119</v>
      </c>
      <c r="D15" s="45">
        <v>84719</v>
      </c>
      <c r="E15" s="45">
        <v>854508</v>
      </c>
      <c r="F15" s="67">
        <v>100.71</v>
      </c>
      <c r="G15" s="67">
        <v>110.44</v>
      </c>
    </row>
    <row r="16" spans="1:7" ht="25.5">
      <c r="A16" s="70"/>
      <c r="B16" s="129" t="s">
        <v>216</v>
      </c>
      <c r="C16" s="45">
        <f>463823+222313</f>
        <v>686136</v>
      </c>
      <c r="D16" s="45">
        <f>260191+529741</f>
        <v>789932</v>
      </c>
      <c r="E16" s="45">
        <f>2444482+5281272</f>
        <v>7725754</v>
      </c>
      <c r="F16" s="67">
        <v>115.13</v>
      </c>
      <c r="G16" s="67">
        <v>112.84</v>
      </c>
    </row>
    <row r="17" spans="1:7" ht="25.5">
      <c r="A17" s="69"/>
      <c r="B17" s="129" t="s">
        <v>217</v>
      </c>
      <c r="C17" s="45">
        <v>197576</v>
      </c>
      <c r="D17" s="45">
        <v>252328</v>
      </c>
      <c r="E17" s="45">
        <v>2297132</v>
      </c>
      <c r="F17" s="67">
        <v>127.71</v>
      </c>
      <c r="G17" s="67">
        <v>121.09</v>
      </c>
    </row>
    <row r="18" spans="1:7" ht="22.5" customHeight="1">
      <c r="A18" s="70"/>
      <c r="B18" s="99"/>
      <c r="C18" s="39"/>
      <c r="D18" s="39"/>
      <c r="E18" s="39"/>
      <c r="F18" s="43"/>
      <c r="G18" s="43"/>
    </row>
    <row r="19" spans="1:2" ht="22.5" customHeight="1">
      <c r="A19" s="69"/>
      <c r="B19" s="5"/>
    </row>
    <row r="20" spans="1:7" ht="12.75">
      <c r="A20" s="3"/>
      <c r="C20" s="5"/>
      <c r="D20" s="5"/>
      <c r="E20" s="5"/>
      <c r="F20" s="67"/>
      <c r="G20" s="67"/>
    </row>
    <row r="21" ht="12.75">
      <c r="A21" s="4"/>
    </row>
  </sheetData>
  <sheetProtection/>
  <mergeCells count="3">
    <mergeCell ref="A1:G1"/>
    <mergeCell ref="A2:G2"/>
    <mergeCell ref="A5:B5"/>
  </mergeCells>
  <printOptions/>
  <pageMargins left="0.7480314960629921" right="0.1968503937007874" top="0.9055118110236221" bottom="0.5118110236220472" header="0.31496062992125984" footer="0.196850393700787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11"/>
  <sheetViews>
    <sheetView zoomScalePageLayoutView="0" workbookViewId="0" topLeftCell="A1">
      <selection activeCell="I9" sqref="I9"/>
    </sheetView>
  </sheetViews>
  <sheetFormatPr defaultColWidth="9.140625" defaultRowHeight="12.75"/>
  <cols>
    <col min="1" max="1" width="3.140625" style="0" customWidth="1"/>
    <col min="2" max="2" width="21.421875" style="0" customWidth="1"/>
    <col min="3" max="4" width="13.57421875" style="0" customWidth="1"/>
    <col min="5" max="5" width="15.28125" style="0" customWidth="1"/>
    <col min="6" max="7" width="12.421875" style="0" customWidth="1"/>
  </cols>
  <sheetData>
    <row r="1" spans="1:7" ht="19.5" customHeight="1">
      <c r="A1" s="145" t="s">
        <v>278</v>
      </c>
      <c r="B1" s="145"/>
      <c r="C1" s="145"/>
      <c r="D1" s="145"/>
      <c r="E1" s="145"/>
      <c r="F1" s="145"/>
      <c r="G1" s="145"/>
    </row>
    <row r="2" spans="1:7" ht="19.5" customHeight="1">
      <c r="A2" s="145"/>
      <c r="B2" s="145"/>
      <c r="C2" s="145"/>
      <c r="D2" s="145"/>
      <c r="E2" s="145"/>
      <c r="F2" s="145"/>
      <c r="G2" s="145"/>
    </row>
    <row r="3" spans="1:7" ht="19.5" customHeight="1">
      <c r="A3" s="147"/>
      <c r="B3" s="147"/>
      <c r="C3" s="146"/>
      <c r="D3" s="146"/>
      <c r="E3" s="146"/>
      <c r="F3" s="146"/>
      <c r="G3" s="148" t="s">
        <v>225</v>
      </c>
    </row>
    <row r="4" spans="1:7" ht="21.75" customHeight="1">
      <c r="A4" s="149"/>
      <c r="B4" s="149"/>
      <c r="C4" s="150" t="s">
        <v>2</v>
      </c>
      <c r="D4" s="150" t="s">
        <v>226</v>
      </c>
      <c r="E4" s="150" t="s">
        <v>227</v>
      </c>
      <c r="F4" s="182" t="s">
        <v>228</v>
      </c>
      <c r="G4" s="182"/>
    </row>
    <row r="5" spans="1:7" ht="21.75" customHeight="1">
      <c r="A5" s="149"/>
      <c r="B5" s="149"/>
      <c r="C5" s="151" t="s">
        <v>229</v>
      </c>
      <c r="D5" s="151" t="s">
        <v>234</v>
      </c>
      <c r="E5" s="151" t="s">
        <v>235</v>
      </c>
      <c r="F5" s="183" t="s">
        <v>230</v>
      </c>
      <c r="G5" s="183"/>
    </row>
    <row r="6" spans="1:7" ht="21.75" customHeight="1">
      <c r="A6" s="149"/>
      <c r="B6" s="149"/>
      <c r="C6" s="151" t="s">
        <v>231</v>
      </c>
      <c r="D6" s="151" t="s">
        <v>231</v>
      </c>
      <c r="E6" s="151" t="s">
        <v>231</v>
      </c>
      <c r="F6" s="152" t="s">
        <v>236</v>
      </c>
      <c r="G6" s="152" t="s">
        <v>235</v>
      </c>
    </row>
    <row r="7" spans="1:7" ht="21.75" customHeight="1">
      <c r="A7" s="149"/>
      <c r="B7" s="149"/>
      <c r="C7" s="153">
        <v>2019</v>
      </c>
      <c r="D7" s="153">
        <v>2019</v>
      </c>
      <c r="E7" s="153">
        <v>2019</v>
      </c>
      <c r="F7" s="154" t="s">
        <v>261</v>
      </c>
      <c r="G7" s="154" t="s">
        <v>261</v>
      </c>
    </row>
    <row r="8" spans="1:7" ht="21.75" customHeight="1">
      <c r="A8" s="155"/>
      <c r="B8" s="149"/>
      <c r="C8" s="156"/>
      <c r="D8" s="156"/>
      <c r="E8" s="156"/>
      <c r="F8" s="149"/>
      <c r="G8" s="156"/>
    </row>
    <row r="9" spans="1:7" ht="21.75" customHeight="1">
      <c r="A9" s="157" t="s">
        <v>232</v>
      </c>
      <c r="B9" s="157"/>
      <c r="C9" s="169">
        <f>C10+C11</f>
        <v>864080</v>
      </c>
      <c r="D9" s="169">
        <f>D10+D11</f>
        <v>978574</v>
      </c>
      <c r="E9" s="169">
        <f>E10+E11</f>
        <v>9635118</v>
      </c>
      <c r="F9" s="158">
        <v>113.3</v>
      </c>
      <c r="G9" s="158">
        <v>115.6</v>
      </c>
    </row>
    <row r="10" spans="1:7" ht="21.75" customHeight="1">
      <c r="A10" s="159"/>
      <c r="B10" s="160" t="s">
        <v>233</v>
      </c>
      <c r="C10" s="170">
        <v>167058</v>
      </c>
      <c r="D10" s="170">
        <v>182694</v>
      </c>
      <c r="E10" s="170">
        <v>1902660</v>
      </c>
      <c r="F10" s="161">
        <v>109.4</v>
      </c>
      <c r="G10" s="161">
        <v>110.5</v>
      </c>
    </row>
    <row r="11" spans="1:7" ht="21.75" customHeight="1">
      <c r="A11" s="155"/>
      <c r="B11" s="149" t="s">
        <v>24</v>
      </c>
      <c r="C11" s="170">
        <v>697022</v>
      </c>
      <c r="D11" s="170">
        <v>795880</v>
      </c>
      <c r="E11" s="170">
        <v>7732458</v>
      </c>
      <c r="F11" s="161">
        <v>114.2</v>
      </c>
      <c r="G11" s="161">
        <v>116.9</v>
      </c>
    </row>
  </sheetData>
  <sheetProtection/>
  <mergeCells count="2">
    <mergeCell ref="F4:G4"/>
    <mergeCell ref="F5:G5"/>
  </mergeCells>
  <printOptions/>
  <pageMargins left="0.7086614173228347" right="0.3937007874015748" top="0.9448818897637796"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24"/>
  <sheetViews>
    <sheetView zoomScalePageLayoutView="0" workbookViewId="0" topLeftCell="A1">
      <selection activeCell="F7" sqref="F7"/>
    </sheetView>
  </sheetViews>
  <sheetFormatPr defaultColWidth="9.140625" defaultRowHeight="12.75"/>
  <cols>
    <col min="1" max="1" width="3.00390625" style="7" customWidth="1"/>
    <col min="2" max="2" width="3.28125" style="7" customWidth="1"/>
    <col min="3" max="3" width="32.57421875" style="7" customWidth="1"/>
    <col min="4" max="7" width="9.7109375" style="7" customWidth="1"/>
    <col min="8" max="8" width="13.8515625" style="7" customWidth="1"/>
    <col min="9" max="16384" width="9.140625" style="7" customWidth="1"/>
  </cols>
  <sheetData>
    <row r="1" spans="1:8" s="41" customFormat="1" ht="24" customHeight="1">
      <c r="A1" s="186" t="s">
        <v>281</v>
      </c>
      <c r="B1" s="186"/>
      <c r="C1" s="186"/>
      <c r="D1" s="186"/>
      <c r="E1" s="186"/>
      <c r="F1" s="186"/>
      <c r="G1" s="186"/>
      <c r="H1" s="186"/>
    </row>
    <row r="2" spans="1:8" ht="19.5" customHeight="1">
      <c r="A2" s="15"/>
      <c r="B2" s="16"/>
      <c r="C2" s="16"/>
      <c r="D2" s="16"/>
      <c r="E2" s="16"/>
      <c r="F2" s="16"/>
      <c r="G2" s="8"/>
      <c r="H2" s="15"/>
    </row>
    <row r="3" spans="1:8" ht="19.5" customHeight="1">
      <c r="A3" s="15"/>
      <c r="B3" s="16"/>
      <c r="C3" s="16"/>
      <c r="D3" s="16"/>
      <c r="E3" s="16"/>
      <c r="F3" s="8"/>
      <c r="G3" s="189" t="s">
        <v>37</v>
      </c>
      <c r="H3" s="189"/>
    </row>
    <row r="4" spans="1:8" ht="26.25" customHeight="1">
      <c r="A4" s="72"/>
      <c r="B4" s="17"/>
      <c r="C4" s="17"/>
      <c r="D4" s="184" t="s">
        <v>275</v>
      </c>
      <c r="E4" s="185"/>
      <c r="F4" s="185"/>
      <c r="G4" s="185"/>
      <c r="H4" s="187" t="s">
        <v>279</v>
      </c>
    </row>
    <row r="5" spans="1:8" ht="54.75" customHeight="1">
      <c r="A5" s="15"/>
      <c r="B5" s="16"/>
      <c r="C5" s="16"/>
      <c r="D5" s="82" t="s">
        <v>162</v>
      </c>
      <c r="E5" s="108" t="s">
        <v>276</v>
      </c>
      <c r="F5" s="108" t="s">
        <v>262</v>
      </c>
      <c r="G5" s="108" t="s">
        <v>277</v>
      </c>
      <c r="H5" s="188"/>
    </row>
    <row r="6" spans="1:8" ht="22.5" customHeight="1">
      <c r="A6" s="73" t="s">
        <v>206</v>
      </c>
      <c r="B6" s="15"/>
      <c r="C6" s="15"/>
      <c r="D6" s="77">
        <v>113.7289</v>
      </c>
      <c r="E6" s="77">
        <v>102.05</v>
      </c>
      <c r="F6" s="77">
        <v>102.65</v>
      </c>
      <c r="G6" s="77">
        <v>100.57</v>
      </c>
      <c r="H6" s="77">
        <v>102.1</v>
      </c>
    </row>
    <row r="7" spans="1:8" ht="22.5" customHeight="1">
      <c r="A7" s="75"/>
      <c r="B7" s="18" t="s">
        <v>4</v>
      </c>
      <c r="C7" s="19"/>
      <c r="D7" s="74">
        <v>108.9996</v>
      </c>
      <c r="E7" s="74">
        <v>102.37</v>
      </c>
      <c r="F7" s="74">
        <v>103.09</v>
      </c>
      <c r="G7" s="74">
        <v>101.2</v>
      </c>
      <c r="H7" s="172">
        <v>102.6</v>
      </c>
    </row>
    <row r="8" spans="1:3" ht="22.5" customHeight="1">
      <c r="A8" s="75"/>
      <c r="B8" s="20" t="s">
        <v>5</v>
      </c>
      <c r="C8" s="5"/>
    </row>
    <row r="9" spans="1:8" ht="22.5" customHeight="1">
      <c r="A9" s="75"/>
      <c r="B9" s="20"/>
      <c r="C9" s="18" t="s">
        <v>6</v>
      </c>
      <c r="D9" s="74">
        <v>113.7673</v>
      </c>
      <c r="E9" s="74">
        <v>102.6806</v>
      </c>
      <c r="F9" s="74">
        <v>100.1366</v>
      </c>
      <c r="G9" s="74">
        <v>99.2407</v>
      </c>
      <c r="H9" s="74">
        <v>101.4096</v>
      </c>
    </row>
    <row r="10" spans="1:8" ht="22.5" customHeight="1">
      <c r="A10" s="75"/>
      <c r="B10" s="19"/>
      <c r="C10" s="18" t="s">
        <v>7</v>
      </c>
      <c r="D10" s="74">
        <v>108.2876</v>
      </c>
      <c r="E10" s="74">
        <v>103.0235</v>
      </c>
      <c r="F10" s="74">
        <v>104.7777</v>
      </c>
      <c r="G10" s="74">
        <v>102.0663</v>
      </c>
      <c r="H10" s="74">
        <v>103.6523</v>
      </c>
    </row>
    <row r="11" spans="1:8" ht="22.5" customHeight="1">
      <c r="A11" s="75"/>
      <c r="B11" s="19"/>
      <c r="C11" s="18" t="s">
        <v>8</v>
      </c>
      <c r="D11" s="74">
        <v>107.8618</v>
      </c>
      <c r="E11" s="74">
        <v>100.2157</v>
      </c>
      <c r="F11" s="74">
        <v>100.2157</v>
      </c>
      <c r="G11" s="74">
        <v>100</v>
      </c>
      <c r="H11" s="74">
        <v>100.2941</v>
      </c>
    </row>
    <row r="12" spans="1:8" ht="22.5" customHeight="1">
      <c r="A12" s="75"/>
      <c r="B12" s="18" t="s">
        <v>9</v>
      </c>
      <c r="C12" s="19"/>
      <c r="D12" s="74">
        <v>111.5213</v>
      </c>
      <c r="E12" s="74">
        <v>105.2032</v>
      </c>
      <c r="F12" s="74">
        <v>105.2032</v>
      </c>
      <c r="G12" s="74">
        <v>100.2222</v>
      </c>
      <c r="H12" s="74">
        <v>104.0683</v>
      </c>
    </row>
    <row r="13" spans="1:8" ht="22.5" customHeight="1">
      <c r="A13" s="75"/>
      <c r="B13" s="18" t="s">
        <v>10</v>
      </c>
      <c r="C13" s="19"/>
      <c r="D13" s="74">
        <v>103.0283</v>
      </c>
      <c r="E13" s="74">
        <v>100.6674</v>
      </c>
      <c r="F13" s="74">
        <v>99.5632</v>
      </c>
      <c r="G13" s="74">
        <v>99.8873</v>
      </c>
      <c r="H13" s="74">
        <v>101.3539</v>
      </c>
    </row>
    <row r="14" spans="1:8" ht="22.5" customHeight="1">
      <c r="A14" s="75"/>
      <c r="B14" s="18" t="s">
        <v>11</v>
      </c>
      <c r="C14" s="19"/>
      <c r="D14" s="74">
        <v>118.2072</v>
      </c>
      <c r="E14" s="74">
        <v>101.547</v>
      </c>
      <c r="F14" s="74">
        <v>104.0539</v>
      </c>
      <c r="G14" s="74">
        <v>100.3538</v>
      </c>
      <c r="H14" s="74">
        <v>102.0356</v>
      </c>
    </row>
    <row r="15" spans="1:8" ht="22.5" customHeight="1">
      <c r="A15" s="75"/>
      <c r="B15" s="18" t="s">
        <v>12</v>
      </c>
      <c r="C15" s="19"/>
      <c r="D15" s="74">
        <v>105.5425</v>
      </c>
      <c r="E15" s="74">
        <v>100.9562</v>
      </c>
      <c r="F15" s="74">
        <v>100.8106</v>
      </c>
      <c r="G15" s="74">
        <v>99.9524</v>
      </c>
      <c r="H15" s="74">
        <v>101.3238</v>
      </c>
    </row>
    <row r="16" spans="1:8" ht="22.5" customHeight="1">
      <c r="A16" s="75"/>
      <c r="B16" s="18" t="s">
        <v>13</v>
      </c>
      <c r="C16" s="19"/>
      <c r="D16" s="74">
        <v>279.2148</v>
      </c>
      <c r="E16" s="74">
        <v>108.7375</v>
      </c>
      <c r="F16" s="74">
        <v>102.6022</v>
      </c>
      <c r="G16" s="74">
        <v>100</v>
      </c>
      <c r="H16" s="74">
        <v>103.5755</v>
      </c>
    </row>
    <row r="17" spans="1:8" ht="22.5" customHeight="1">
      <c r="A17" s="75"/>
      <c r="B17" s="18" t="s">
        <v>14</v>
      </c>
      <c r="C17" s="19"/>
      <c r="D17" s="74">
        <v>91.2</v>
      </c>
      <c r="E17" s="74">
        <v>96.87</v>
      </c>
      <c r="F17" s="74">
        <v>102.72</v>
      </c>
      <c r="G17" s="74">
        <v>100.5</v>
      </c>
      <c r="H17" s="74">
        <v>98.6</v>
      </c>
    </row>
    <row r="18" spans="1:8" ht="22.5" customHeight="1">
      <c r="A18" s="75"/>
      <c r="B18" s="18" t="s">
        <v>15</v>
      </c>
      <c r="C18" s="19"/>
      <c r="D18" s="74">
        <v>98.54</v>
      </c>
      <c r="E18" s="74">
        <v>100.08</v>
      </c>
      <c r="F18" s="74">
        <v>99.96</v>
      </c>
      <c r="G18" s="74">
        <v>100</v>
      </c>
      <c r="H18" s="74">
        <v>100.08</v>
      </c>
    </row>
    <row r="19" spans="1:8" ht="22.5" customHeight="1">
      <c r="A19" s="75"/>
      <c r="B19" s="18" t="s">
        <v>16</v>
      </c>
      <c r="C19" s="19"/>
      <c r="D19" s="74">
        <v>151.47</v>
      </c>
      <c r="E19" s="74">
        <v>103.99</v>
      </c>
      <c r="F19" s="74">
        <v>103.99</v>
      </c>
      <c r="G19" s="74">
        <v>100</v>
      </c>
      <c r="H19" s="74">
        <v>103.39</v>
      </c>
    </row>
    <row r="20" spans="1:8" ht="22.5" customHeight="1">
      <c r="A20" s="75"/>
      <c r="B20" s="18" t="s">
        <v>17</v>
      </c>
      <c r="C20" s="19"/>
      <c r="D20" s="74">
        <v>102.6273</v>
      </c>
      <c r="E20" s="74">
        <v>100.49</v>
      </c>
      <c r="F20" s="74">
        <v>100.9552</v>
      </c>
      <c r="G20" s="74">
        <v>100.0716</v>
      </c>
      <c r="H20" s="74">
        <v>100.3389</v>
      </c>
    </row>
    <row r="21" spans="1:8" ht="22.5" customHeight="1">
      <c r="A21" s="75"/>
      <c r="B21" s="18" t="s">
        <v>23</v>
      </c>
      <c r="C21" s="19"/>
      <c r="D21" s="172">
        <v>109.8156</v>
      </c>
      <c r="E21" s="74">
        <v>102.41</v>
      </c>
      <c r="F21" s="74">
        <v>102.4123</v>
      </c>
      <c r="G21" s="74">
        <v>99.9967</v>
      </c>
      <c r="H21" s="74">
        <v>101.6648</v>
      </c>
    </row>
    <row r="22" spans="1:8" ht="22.5" customHeight="1">
      <c r="A22" s="76" t="s">
        <v>207</v>
      </c>
      <c r="B22" s="5"/>
      <c r="C22" s="19"/>
      <c r="D22" s="77">
        <v>125.399</v>
      </c>
      <c r="E22" s="77">
        <v>120.19</v>
      </c>
      <c r="F22" s="77">
        <v>118.1278</v>
      </c>
      <c r="G22" s="77">
        <v>99.857</v>
      </c>
      <c r="H22" s="77">
        <v>106.1665</v>
      </c>
    </row>
    <row r="23" spans="1:8" ht="22.5" customHeight="1">
      <c r="A23" s="78" t="s">
        <v>208</v>
      </c>
      <c r="B23" s="79"/>
      <c r="C23" s="79"/>
      <c r="D23" s="77">
        <v>109.8798</v>
      </c>
      <c r="E23" s="77">
        <v>99.5</v>
      </c>
      <c r="F23" s="77">
        <v>99.5846</v>
      </c>
      <c r="G23" s="77">
        <v>99.9828</v>
      </c>
      <c r="H23" s="77">
        <v>101.3734</v>
      </c>
    </row>
    <row r="24" spans="1:8" ht="22.5" customHeight="1">
      <c r="A24" s="73"/>
      <c r="B24" s="79"/>
      <c r="C24" s="79"/>
      <c r="E24" s="80"/>
      <c r="F24" s="80"/>
      <c r="G24" s="80"/>
      <c r="H24" s="81"/>
    </row>
    <row r="25" ht="19.5" customHeight="1"/>
    <row r="26" ht="19.5" customHeight="1"/>
    <row r="27" ht="19.5" customHeight="1"/>
    <row r="28" ht="19.5" customHeight="1"/>
  </sheetData>
  <sheetProtection/>
  <mergeCells count="4">
    <mergeCell ref="D4:G4"/>
    <mergeCell ref="A1:H1"/>
    <mergeCell ref="H4:H5"/>
    <mergeCell ref="G3:H3"/>
  </mergeCells>
  <printOptions/>
  <pageMargins left="0.7480314960629921" right="0.2755905511811024" top="0.9055118110236221" bottom="0.6299212598425197" header="0.31496062992125984" footer="0.196850393700787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21"/>
  <sheetViews>
    <sheetView zoomScalePageLayoutView="0" workbookViewId="0" topLeftCell="A5">
      <selection activeCell="G20" sqref="G20"/>
    </sheetView>
  </sheetViews>
  <sheetFormatPr defaultColWidth="9.140625" defaultRowHeight="12.75"/>
  <cols>
    <col min="1" max="1" width="3.7109375" style="7" customWidth="1"/>
    <col min="2" max="2" width="26.140625" style="7" customWidth="1"/>
    <col min="3" max="5" width="12.7109375" style="7" customWidth="1"/>
    <col min="6" max="6" width="10.7109375" style="7" customWidth="1"/>
    <col min="7" max="7" width="11.7109375" style="7" customWidth="1"/>
    <col min="8" max="8" width="9.140625" style="7" customWidth="1"/>
    <col min="9" max="9" width="13.28125" style="7" customWidth="1"/>
    <col min="10" max="16384" width="9.140625" style="7" customWidth="1"/>
  </cols>
  <sheetData>
    <row r="1" spans="1:7" s="41" customFormat="1" ht="24" customHeight="1">
      <c r="A1" s="179" t="s">
        <v>194</v>
      </c>
      <c r="B1" s="179"/>
      <c r="C1" s="179"/>
      <c r="D1" s="179"/>
      <c r="E1" s="179"/>
      <c r="F1" s="179"/>
      <c r="G1" s="179"/>
    </row>
    <row r="2" spans="1:7" s="8" customFormat="1" ht="19.5" customHeight="1">
      <c r="A2" s="180"/>
      <c r="B2" s="180"/>
      <c r="C2" s="180"/>
      <c r="D2" s="180"/>
      <c r="E2" s="180"/>
      <c r="F2" s="180"/>
      <c r="G2" s="180"/>
    </row>
    <row r="3" spans="1:3" ht="19.5" customHeight="1">
      <c r="A3" s="6"/>
      <c r="B3" s="6"/>
      <c r="C3" s="5"/>
    </row>
    <row r="4" spans="1:7" ht="83.25" customHeight="1">
      <c r="A4" s="64"/>
      <c r="B4" s="64"/>
      <c r="C4" s="105" t="s">
        <v>263</v>
      </c>
      <c r="D4" s="105" t="s">
        <v>257</v>
      </c>
      <c r="E4" s="105" t="s">
        <v>258</v>
      </c>
      <c r="F4" s="105" t="s">
        <v>259</v>
      </c>
      <c r="G4" s="105" t="s">
        <v>264</v>
      </c>
    </row>
    <row r="5" spans="1:7" ht="19.5" customHeight="1">
      <c r="A5" s="5"/>
      <c r="B5" s="5"/>
      <c r="C5" s="5"/>
      <c r="D5" s="5"/>
      <c r="E5" s="5"/>
      <c r="F5" s="5"/>
      <c r="G5" s="5"/>
    </row>
    <row r="6" spans="1:9" ht="19.5" customHeight="1">
      <c r="A6" s="66" t="s">
        <v>0</v>
      </c>
      <c r="B6" s="5"/>
      <c r="C6" s="47">
        <f>C7+C12+C17</f>
        <v>7962595</v>
      </c>
      <c r="D6" s="47">
        <f>D7+D12+D17</f>
        <v>913845</v>
      </c>
      <c r="E6" s="47">
        <f>E7+E12+E17</f>
        <v>8876440</v>
      </c>
      <c r="F6" s="65">
        <v>110.9</v>
      </c>
      <c r="G6" s="65">
        <v>111.47</v>
      </c>
      <c r="I6" s="39"/>
    </row>
    <row r="7" spans="1:9" s="110" customFormat="1" ht="19.5" customHeight="1">
      <c r="A7" s="109" t="s">
        <v>28</v>
      </c>
      <c r="B7" s="66"/>
      <c r="C7" s="47">
        <f>SUM(C8:C11)</f>
        <v>2866817</v>
      </c>
      <c r="D7" s="47">
        <f>SUM(D8:D11)</f>
        <v>298433</v>
      </c>
      <c r="E7" s="47">
        <f>SUM(E8:E11)</f>
        <v>3165250</v>
      </c>
      <c r="F7" s="65">
        <v>117.6</v>
      </c>
      <c r="G7" s="65">
        <v>121.2</v>
      </c>
      <c r="I7" s="111"/>
    </row>
    <row r="8" spans="1:9" ht="19.5" customHeight="1">
      <c r="A8" s="5"/>
      <c r="B8" s="2" t="s">
        <v>40</v>
      </c>
      <c r="C8" s="45">
        <v>2862253</v>
      </c>
      <c r="D8" s="45">
        <v>297941</v>
      </c>
      <c r="E8" s="45">
        <v>3160194</v>
      </c>
      <c r="F8" s="67">
        <v>117.6</v>
      </c>
      <c r="G8" s="67">
        <v>121.2</v>
      </c>
      <c r="I8" s="39"/>
    </row>
    <row r="9" spans="1:9" ht="19.5" customHeight="1">
      <c r="A9" s="5"/>
      <c r="B9" s="2" t="s">
        <v>41</v>
      </c>
      <c r="C9" s="45">
        <v>0</v>
      </c>
      <c r="D9" s="45">
        <v>0</v>
      </c>
      <c r="E9" s="45">
        <v>0</v>
      </c>
      <c r="F9" s="45">
        <v>0</v>
      </c>
      <c r="G9" s="45">
        <v>0</v>
      </c>
      <c r="I9" s="39"/>
    </row>
    <row r="10" spans="1:9" ht="19.5" customHeight="1">
      <c r="A10" s="5"/>
      <c r="B10" s="2" t="s">
        <v>42</v>
      </c>
      <c r="C10" s="45">
        <v>4564</v>
      </c>
      <c r="D10" s="45">
        <v>492</v>
      </c>
      <c r="E10" s="45">
        <v>5056</v>
      </c>
      <c r="F10" s="67">
        <v>95.2</v>
      </c>
      <c r="G10" s="67">
        <v>101.56</v>
      </c>
      <c r="I10" s="39"/>
    </row>
    <row r="11" spans="1:9" ht="19.5" customHeight="1">
      <c r="A11" s="5"/>
      <c r="B11" s="2" t="s">
        <v>45</v>
      </c>
      <c r="C11" s="45">
        <v>0</v>
      </c>
      <c r="D11" s="45">
        <v>0</v>
      </c>
      <c r="E11" s="45">
        <v>0</v>
      </c>
      <c r="F11" s="45">
        <v>0</v>
      </c>
      <c r="G11" s="45">
        <v>0</v>
      </c>
      <c r="I11" s="39"/>
    </row>
    <row r="12" spans="1:9" s="104" customFormat="1" ht="19.5" customHeight="1">
      <c r="A12" s="109" t="s">
        <v>29</v>
      </c>
      <c r="B12" s="66"/>
      <c r="C12" s="47">
        <f>SUM(C13:C16)</f>
        <v>4690713</v>
      </c>
      <c r="D12" s="47">
        <f>SUM(D13:D16)</f>
        <v>566230</v>
      </c>
      <c r="E12" s="47">
        <f>SUM(E13:E16)</f>
        <v>5256943</v>
      </c>
      <c r="F12" s="65">
        <v>106.6</v>
      </c>
      <c r="G12" s="65">
        <v>105.3</v>
      </c>
      <c r="I12" s="111"/>
    </row>
    <row r="13" spans="1:9" ht="19.5" customHeight="1">
      <c r="A13" s="2"/>
      <c r="B13" s="2" t="s">
        <v>40</v>
      </c>
      <c r="C13" s="45">
        <v>4288129</v>
      </c>
      <c r="D13" s="45">
        <v>522086</v>
      </c>
      <c r="E13" s="45">
        <v>4810215</v>
      </c>
      <c r="F13" s="67">
        <v>107.7</v>
      </c>
      <c r="G13" s="67">
        <v>106.3</v>
      </c>
      <c r="I13" s="39"/>
    </row>
    <row r="14" spans="1:9" ht="19.5" customHeight="1">
      <c r="A14" s="2"/>
      <c r="B14" s="2" t="s">
        <v>41</v>
      </c>
      <c r="C14" s="45">
        <v>0</v>
      </c>
      <c r="D14" s="45">
        <v>0</v>
      </c>
      <c r="E14" s="45">
        <v>0</v>
      </c>
      <c r="F14" s="45">
        <v>0</v>
      </c>
      <c r="G14" s="45">
        <v>0</v>
      </c>
      <c r="I14" s="39"/>
    </row>
    <row r="15" spans="1:9" ht="19.5" customHeight="1">
      <c r="A15" s="2"/>
      <c r="B15" s="2" t="s">
        <v>42</v>
      </c>
      <c r="C15" s="45">
        <v>402584</v>
      </c>
      <c r="D15" s="45">
        <v>44144</v>
      </c>
      <c r="E15" s="45">
        <v>446728</v>
      </c>
      <c r="F15" s="67">
        <v>94.43</v>
      </c>
      <c r="G15" s="67">
        <v>96.1</v>
      </c>
      <c r="I15" s="39"/>
    </row>
    <row r="16" spans="1:9" ht="19.5" customHeight="1">
      <c r="A16" s="2"/>
      <c r="B16" s="2" t="s">
        <v>45</v>
      </c>
      <c r="C16" s="45">
        <v>0</v>
      </c>
      <c r="D16" s="45">
        <v>0</v>
      </c>
      <c r="E16" s="45">
        <v>0</v>
      </c>
      <c r="F16" s="45">
        <v>0</v>
      </c>
      <c r="G16" s="45">
        <v>0</v>
      </c>
      <c r="I16" s="39"/>
    </row>
    <row r="17" spans="1:9" s="104" customFormat="1" ht="19.5" customHeight="1">
      <c r="A17" s="109" t="s">
        <v>30</v>
      </c>
      <c r="B17" s="66"/>
      <c r="C17" s="47">
        <f>SUM(C18:C20)</f>
        <v>405065</v>
      </c>
      <c r="D17" s="47">
        <f>SUM(D18:D20)</f>
        <v>49182</v>
      </c>
      <c r="E17" s="47">
        <f>SUM(E18:E20)</f>
        <v>454247</v>
      </c>
      <c r="F17" s="65">
        <v>127.08</v>
      </c>
      <c r="G17" s="65">
        <v>125.94</v>
      </c>
      <c r="I17" s="111"/>
    </row>
    <row r="18" spans="1:9" ht="19.5" customHeight="1">
      <c r="A18" s="5"/>
      <c r="B18" s="83" t="s">
        <v>43</v>
      </c>
      <c r="C18" s="45">
        <v>255111</v>
      </c>
      <c r="D18" s="45">
        <v>31025</v>
      </c>
      <c r="E18" s="45">
        <v>286136</v>
      </c>
      <c r="F18" s="67">
        <v>122.29</v>
      </c>
      <c r="G18" s="67">
        <v>120.2</v>
      </c>
      <c r="I18" s="39"/>
    </row>
    <row r="19" spans="1:9" ht="19.5" customHeight="1">
      <c r="A19" s="5"/>
      <c r="B19" s="83" t="s">
        <v>44</v>
      </c>
      <c r="C19" s="45">
        <v>3780</v>
      </c>
      <c r="D19" s="45">
        <v>459</v>
      </c>
      <c r="E19" s="45">
        <v>4239</v>
      </c>
      <c r="F19" s="67">
        <v>136.21</v>
      </c>
      <c r="G19" s="67">
        <v>136.75</v>
      </c>
      <c r="I19" s="39"/>
    </row>
    <row r="20" spans="1:9" ht="19.5" customHeight="1">
      <c r="A20" s="5"/>
      <c r="B20" s="83" t="s">
        <v>22</v>
      </c>
      <c r="C20" s="45">
        <v>146174</v>
      </c>
      <c r="D20" s="45">
        <v>17698</v>
      </c>
      <c r="E20" s="45">
        <v>163872</v>
      </c>
      <c r="F20" s="67">
        <v>136.21</v>
      </c>
      <c r="G20" s="67">
        <v>137.11</v>
      </c>
      <c r="I20" s="39"/>
    </row>
    <row r="21" spans="1:7" ht="19.5" customHeight="1">
      <c r="A21" s="5"/>
      <c r="B21" s="5"/>
      <c r="C21" s="5"/>
      <c r="D21" s="31"/>
      <c r="E21" s="31"/>
      <c r="F21" s="5"/>
      <c r="G21" s="5"/>
    </row>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sheetData>
  <sheetProtection/>
  <mergeCells count="2">
    <mergeCell ref="A1:G1"/>
    <mergeCell ref="A2:G2"/>
  </mergeCells>
  <printOptions/>
  <pageMargins left="0.7480314960629921" right="0.1968503937007874" top="0.9055118110236221" bottom="0.6299212598425197" header="0.31496062992125984" footer="0.196850393700787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19"/>
  <sheetViews>
    <sheetView zoomScalePageLayoutView="0" workbookViewId="0" topLeftCell="A4">
      <selection activeCell="G16" sqref="G16"/>
    </sheetView>
  </sheetViews>
  <sheetFormatPr defaultColWidth="9.140625" defaultRowHeight="12.75"/>
  <cols>
    <col min="1" max="1" width="4.00390625" style="7" customWidth="1"/>
    <col min="2" max="2" width="25.8515625" style="7" customWidth="1"/>
    <col min="3" max="5" width="12.7109375" style="7" customWidth="1"/>
    <col min="6" max="6" width="10.7109375" style="7" customWidth="1"/>
    <col min="7" max="7" width="12.00390625" style="7" customWidth="1"/>
    <col min="8" max="16384" width="9.140625" style="7" customWidth="1"/>
  </cols>
  <sheetData>
    <row r="1" spans="1:7" s="112" customFormat="1" ht="24" customHeight="1">
      <c r="A1" s="190" t="s">
        <v>195</v>
      </c>
      <c r="B1" s="190"/>
      <c r="C1" s="190"/>
      <c r="D1" s="190"/>
      <c r="E1" s="190"/>
      <c r="F1" s="190"/>
      <c r="G1" s="190"/>
    </row>
    <row r="2" spans="2:7" ht="18" customHeight="1">
      <c r="B2" s="12"/>
      <c r="C2" s="12"/>
      <c r="D2" s="12"/>
      <c r="E2" s="12"/>
      <c r="F2" s="12"/>
      <c r="G2" s="12"/>
    </row>
    <row r="3" spans="1:7" ht="18" customHeight="1">
      <c r="A3" s="13"/>
      <c r="B3" s="13"/>
      <c r="C3" s="13"/>
      <c r="D3" s="13"/>
      <c r="E3" s="13"/>
      <c r="F3" s="13"/>
      <c r="G3" s="13"/>
    </row>
    <row r="4" spans="1:7" ht="83.25" customHeight="1">
      <c r="A4" s="84"/>
      <c r="B4" s="84"/>
      <c r="C4" s="105" t="s">
        <v>265</v>
      </c>
      <c r="D4" s="105" t="s">
        <v>266</v>
      </c>
      <c r="E4" s="105" t="s">
        <v>267</v>
      </c>
      <c r="F4" s="105" t="s">
        <v>259</v>
      </c>
      <c r="G4" s="105" t="s">
        <v>268</v>
      </c>
    </row>
    <row r="5" spans="1:7" ht="19.5" customHeight="1">
      <c r="A5" s="85"/>
      <c r="B5" s="85"/>
      <c r="C5" s="85"/>
      <c r="D5" s="86"/>
      <c r="E5" s="86"/>
      <c r="F5" s="86"/>
      <c r="G5" s="86"/>
    </row>
    <row r="6" spans="1:7" ht="19.5" customHeight="1">
      <c r="A6" s="87" t="s">
        <v>38</v>
      </c>
      <c r="B6" s="88"/>
      <c r="C6" s="47">
        <f>SUM(C8:C11)</f>
        <v>38142</v>
      </c>
      <c r="D6" s="47">
        <f>SUM(D8:D11)</f>
        <v>4366</v>
      </c>
      <c r="E6" s="47">
        <f>SUM(E8:E11)</f>
        <v>42508</v>
      </c>
      <c r="F6" s="65">
        <v>116.87</v>
      </c>
      <c r="G6" s="65">
        <v>117.09</v>
      </c>
    </row>
    <row r="7" spans="1:7" ht="19.5" customHeight="1">
      <c r="A7" s="87" t="s">
        <v>36</v>
      </c>
      <c r="B7" s="88"/>
      <c r="C7" s="45"/>
      <c r="D7" s="45"/>
      <c r="E7" s="45">
        <f aca="true" t="shared" si="0" ref="E7:E17">SUM(C7:D7)</f>
        <v>0</v>
      </c>
      <c r="F7" s="67"/>
      <c r="G7" s="67"/>
    </row>
    <row r="8" spans="1:7" ht="19.5" customHeight="1">
      <c r="A8" s="89"/>
      <c r="B8" s="2" t="s">
        <v>40</v>
      </c>
      <c r="C8" s="45">
        <v>37109</v>
      </c>
      <c r="D8" s="45">
        <v>4255</v>
      </c>
      <c r="E8" s="45">
        <v>41364</v>
      </c>
      <c r="F8" s="67">
        <v>117.56</v>
      </c>
      <c r="G8" s="67">
        <v>117.55</v>
      </c>
    </row>
    <row r="9" spans="1:7" ht="19.5" customHeight="1">
      <c r="A9" s="88"/>
      <c r="B9" s="2" t="s">
        <v>41</v>
      </c>
      <c r="C9" s="45">
        <v>0</v>
      </c>
      <c r="D9" s="45">
        <v>0</v>
      </c>
      <c r="E9" s="45">
        <f t="shared" si="0"/>
        <v>0</v>
      </c>
      <c r="F9" s="45">
        <v>0</v>
      </c>
      <c r="G9" s="45">
        <v>0</v>
      </c>
    </row>
    <row r="10" spans="1:7" ht="19.5" customHeight="1">
      <c r="A10" s="88"/>
      <c r="B10" s="2" t="s">
        <v>42</v>
      </c>
      <c r="C10" s="45">
        <v>1033</v>
      </c>
      <c r="D10" s="45">
        <v>111</v>
      </c>
      <c r="E10" s="45">
        <v>1144</v>
      </c>
      <c r="F10" s="67">
        <v>95.28</v>
      </c>
      <c r="G10" s="67">
        <v>102.51</v>
      </c>
    </row>
    <row r="11" spans="1:7" ht="19.5" customHeight="1">
      <c r="A11" s="88"/>
      <c r="B11" s="2" t="s">
        <v>45</v>
      </c>
      <c r="C11" s="45">
        <v>0</v>
      </c>
      <c r="D11" s="45">
        <v>0</v>
      </c>
      <c r="E11" s="45">
        <f t="shared" si="0"/>
        <v>0</v>
      </c>
      <c r="F11" s="45">
        <v>0</v>
      </c>
      <c r="G11" s="45">
        <v>0</v>
      </c>
    </row>
    <row r="12" spans="1:7" ht="19.5" customHeight="1">
      <c r="A12" s="90" t="s">
        <v>39</v>
      </c>
      <c r="B12" s="5"/>
      <c r="C12" s="47">
        <f>SUM(C14:C17)</f>
        <v>2276929</v>
      </c>
      <c r="D12" s="47">
        <f>SUM(D14:D17)</f>
        <v>261728</v>
      </c>
      <c r="E12" s="47">
        <f>SUM(E14:E17)</f>
        <v>2538657</v>
      </c>
      <c r="F12" s="65">
        <v>117.8</v>
      </c>
      <c r="G12" s="65">
        <v>117.91</v>
      </c>
    </row>
    <row r="13" spans="1:7" ht="19.5" customHeight="1">
      <c r="A13" s="90" t="s">
        <v>211</v>
      </c>
      <c r="B13" s="5"/>
      <c r="C13" s="45"/>
      <c r="D13" s="45"/>
      <c r="E13" s="45">
        <f t="shared" si="0"/>
        <v>0</v>
      </c>
      <c r="F13" s="67"/>
      <c r="G13" s="67"/>
    </row>
    <row r="14" spans="1:7" ht="19.5" customHeight="1">
      <c r="A14" s="5"/>
      <c r="B14" s="2" t="s">
        <v>40</v>
      </c>
      <c r="C14" s="45">
        <v>2275855</v>
      </c>
      <c r="D14" s="45">
        <v>261612</v>
      </c>
      <c r="E14" s="45">
        <v>2537467</v>
      </c>
      <c r="F14" s="67">
        <v>117.8</v>
      </c>
      <c r="G14" s="67">
        <v>117.92</v>
      </c>
    </row>
    <row r="15" spans="1:7" ht="19.5" customHeight="1">
      <c r="A15" s="5"/>
      <c r="B15" s="2" t="s">
        <v>41</v>
      </c>
      <c r="C15" s="45">
        <v>0</v>
      </c>
      <c r="D15" s="45">
        <v>0</v>
      </c>
      <c r="E15" s="45">
        <f t="shared" si="0"/>
        <v>0</v>
      </c>
      <c r="F15" s="45">
        <v>0</v>
      </c>
      <c r="G15" s="45">
        <v>0</v>
      </c>
    </row>
    <row r="16" spans="1:7" ht="19.5" customHeight="1">
      <c r="A16" s="5"/>
      <c r="B16" s="2" t="s">
        <v>42</v>
      </c>
      <c r="C16" s="45">
        <v>1074</v>
      </c>
      <c r="D16" s="45">
        <v>116</v>
      </c>
      <c r="E16" s="45">
        <f t="shared" si="0"/>
        <v>1190</v>
      </c>
      <c r="F16" s="67">
        <v>95.62</v>
      </c>
      <c r="G16" s="67">
        <v>103.01</v>
      </c>
    </row>
    <row r="17" spans="1:7" ht="19.5" customHeight="1">
      <c r="A17" s="5"/>
      <c r="B17" s="2" t="s">
        <v>45</v>
      </c>
      <c r="C17" s="45">
        <v>0</v>
      </c>
      <c r="D17" s="45">
        <v>0</v>
      </c>
      <c r="E17" s="45">
        <f t="shared" si="0"/>
        <v>0</v>
      </c>
      <c r="F17" s="45">
        <v>0</v>
      </c>
      <c r="G17" s="45">
        <v>0</v>
      </c>
    </row>
    <row r="18" spans="1:7" ht="18" customHeight="1">
      <c r="A18" s="91"/>
      <c r="B18" s="2"/>
      <c r="C18" s="2"/>
      <c r="D18" s="9"/>
      <c r="E18" s="10"/>
      <c r="F18" s="92"/>
      <c r="G18" s="92"/>
    </row>
    <row r="19" spans="1:7" ht="18" customHeight="1">
      <c r="A19" s="11"/>
      <c r="B19" s="2"/>
      <c r="C19" s="2"/>
      <c r="D19" s="9"/>
      <c r="E19" s="10"/>
      <c r="F19" s="14"/>
      <c r="G19" s="14"/>
    </row>
  </sheetData>
  <sheetProtection/>
  <mergeCells count="1">
    <mergeCell ref="A1:G1"/>
  </mergeCells>
  <printOptions/>
  <pageMargins left="0.7480314960629921" right="0.1968503937007874" top="0.9055118110236221" bottom="0.6299212598425197" header="0.3149606299212598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nnvan</dc:creator>
  <cp:keywords/>
  <dc:description/>
  <cp:lastModifiedBy>Mr_Khai</cp:lastModifiedBy>
  <cp:lastPrinted>2019-10-25T01:34:21Z</cp:lastPrinted>
  <dcterms:created xsi:type="dcterms:W3CDTF">2012-04-04T08:13:05Z</dcterms:created>
  <dcterms:modified xsi:type="dcterms:W3CDTF">2019-10-28T09:17:34Z</dcterms:modified>
  <cp:category/>
  <cp:version/>
  <cp:contentType/>
  <cp:contentStatus/>
</cp:coreProperties>
</file>